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firstSheet="2" activeTab="2"/>
  </bookViews>
  <sheets>
    <sheet name="Sheet1" sheetId="4" state="hidden" r:id="rId1"/>
    <sheet name="Sheet2" sheetId="5" state="hidden" r:id="rId2"/>
    <sheet name="A园" sheetId="7" r:id="rId3"/>
    <sheet name="B园" sheetId="6" r:id="rId4"/>
  </sheets>
  <definedNames>
    <definedName name="_xlnm._FilterDatabase" localSheetId="3" hidden="1">B园!#REF!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<sst xmlns="http://schemas.openxmlformats.org/spreadsheetml/2006/main" count="376" uniqueCount="185">
  <si>
    <t>平乡县双桥创业孵化基地创业补贴花名册</t>
  </si>
  <si>
    <t>序号</t>
  </si>
  <si>
    <t>姓名</t>
  </si>
  <si>
    <t>身份证号</t>
  </si>
  <si>
    <t>房间号</t>
  </si>
  <si>
    <t>套内建筑面积（平方米）</t>
  </si>
  <si>
    <t>公摊面积（平方米）</t>
  </si>
  <si>
    <t>个户建面（平方米）</t>
  </si>
  <si>
    <t>租金（元/㎡/天）1.47</t>
  </si>
  <si>
    <t>房屋总额</t>
  </si>
  <si>
    <t>物业费（元/㎡/月
）2.5</t>
  </si>
  <si>
    <t>物业月额</t>
  </si>
  <si>
    <t>补贴月数</t>
  </si>
  <si>
    <t>水电费（元/月）50</t>
  </si>
  <si>
    <t>电费总额</t>
  </si>
  <si>
    <t>补贴总额(元)</t>
  </si>
  <si>
    <t>申请补贴时段起始（从）</t>
  </si>
  <si>
    <t>申请补贴时段截止（至）</t>
  </si>
  <si>
    <t>物业补贴月数</t>
  </si>
  <si>
    <t>租金（元/㎡/天）1.66</t>
  </si>
  <si>
    <t>平乡县双桥创业孵化基地A园补贴明细</t>
  </si>
  <si>
    <t>租金（元/㎡/天）1.34</t>
  </si>
  <si>
    <t>房租
总额</t>
  </si>
  <si>
    <t>物业费（元/㎡/月
）1.1</t>
  </si>
  <si>
    <t>物业
月额</t>
  </si>
  <si>
    <t>电费
总额</t>
  </si>
  <si>
    <t>按照考核标准计算补贴总额(元)</t>
  </si>
  <si>
    <t>房租/物业/水电补贴月数</t>
  </si>
  <si>
    <t>夏云秀</t>
  </si>
  <si>
    <t>130532********4001</t>
  </si>
  <si>
    <t>2024-10-01</t>
  </si>
  <si>
    <t>2024-12-31</t>
  </si>
  <si>
    <t>李志会</t>
  </si>
  <si>
    <t>130532********504X</t>
  </si>
  <si>
    <t>孟庆昊</t>
  </si>
  <si>
    <t>130532********7018</t>
  </si>
  <si>
    <t>马文雅</t>
  </si>
  <si>
    <t>130532********4000</t>
  </si>
  <si>
    <t>曹立勇</t>
  </si>
  <si>
    <t>130532********2515</t>
  </si>
  <si>
    <t>赵静</t>
  </si>
  <si>
    <t>130526********4266</t>
  </si>
  <si>
    <t>2024-11-01</t>
  </si>
  <si>
    <t>韩沁如</t>
  </si>
  <si>
    <t>130532********2528</t>
  </si>
  <si>
    <t>张现伟</t>
  </si>
  <si>
    <t>130532********5038</t>
  </si>
  <si>
    <t>贾保贤</t>
  </si>
  <si>
    <t>130532********6553</t>
  </si>
  <si>
    <t>2024-11-30</t>
  </si>
  <si>
    <t>王静静</t>
  </si>
  <si>
    <t>130532********7029</t>
  </si>
  <si>
    <t>李雨蒙</t>
  </si>
  <si>
    <t>130532********0541</t>
  </si>
  <si>
    <t>张晓青</t>
  </si>
  <si>
    <t>130532********7524</t>
  </si>
  <si>
    <t>2024-10-31</t>
  </si>
  <si>
    <t>徐鹏乾</t>
  </si>
  <si>
    <t>130532********603X</t>
  </si>
  <si>
    <t>霍东东</t>
  </si>
  <si>
    <t>130435********3212</t>
  </si>
  <si>
    <t>赵琳</t>
  </si>
  <si>
    <t>130532********6562</t>
  </si>
  <si>
    <t>陈书玲</t>
  </si>
  <si>
    <t>130532********6023</t>
  </si>
  <si>
    <t>2024-12-30</t>
  </si>
  <si>
    <t>霍艳玲</t>
  </si>
  <si>
    <t>130532********7542</t>
  </si>
  <si>
    <t>尉红卫</t>
  </si>
  <si>
    <t>130532********5022</t>
  </si>
  <si>
    <t>李慧真</t>
  </si>
  <si>
    <t>130532********1523</t>
  </si>
  <si>
    <t>王付卜</t>
  </si>
  <si>
    <t>130532********2512</t>
  </si>
  <si>
    <t>王晓思</t>
  </si>
  <si>
    <t>130532********1540</t>
  </si>
  <si>
    <t>柴亚凡</t>
  </si>
  <si>
    <t>130532********602X</t>
  </si>
  <si>
    <t>肖崇</t>
  </si>
  <si>
    <t>130532********2510</t>
  </si>
  <si>
    <t>钟金营</t>
  </si>
  <si>
    <t>132233********3613</t>
  </si>
  <si>
    <t>郭姗姗</t>
  </si>
  <si>
    <t>130532********0029</t>
  </si>
  <si>
    <t>关云霞</t>
  </si>
  <si>
    <t>孙朋慧</t>
  </si>
  <si>
    <t>130532********8023</t>
  </si>
  <si>
    <t>武威诺</t>
  </si>
  <si>
    <t>130532********7506</t>
  </si>
  <si>
    <t>郭建民</t>
  </si>
  <si>
    <t>130532********701X</t>
  </si>
  <si>
    <t>赵国旭</t>
  </si>
  <si>
    <t>130532********1511</t>
  </si>
  <si>
    <t>云绍山</t>
  </si>
  <si>
    <t>130532********7512</t>
  </si>
  <si>
    <t>云新新</t>
  </si>
  <si>
    <t>130532********7546</t>
  </si>
  <si>
    <t>李永飞</t>
  </si>
  <si>
    <t>130532********1558</t>
  </si>
  <si>
    <t>马亚力</t>
  </si>
  <si>
    <t>130532********0524</t>
  </si>
  <si>
    <t>张雪轻</t>
  </si>
  <si>
    <t>130532********1526</t>
  </si>
  <si>
    <t>张春芳</t>
  </si>
  <si>
    <t>130529********1841</t>
  </si>
  <si>
    <t>骆金路</t>
  </si>
  <si>
    <t>130532********6517</t>
  </si>
  <si>
    <t>白冬梅</t>
  </si>
  <si>
    <t>130531********2625</t>
  </si>
  <si>
    <t>王会晓</t>
  </si>
  <si>
    <t>130532********5025</t>
  </si>
  <si>
    <t>张彦柠</t>
  </si>
  <si>
    <t>130532********1515</t>
  </si>
  <si>
    <t>焦玲霞</t>
  </si>
  <si>
    <t>132228********2028</t>
  </si>
  <si>
    <t>赵晓潘</t>
  </si>
  <si>
    <t>130532********1528</t>
  </si>
  <si>
    <t>平乡县双桥创业孵化基地B园补贴明细表</t>
  </si>
  <si>
    <t>补贴总额（元）</t>
  </si>
  <si>
    <t>按考核标准计算补贴总额（元）</t>
  </si>
  <si>
    <t>李培硕</t>
  </si>
  <si>
    <t>130532********6510</t>
  </si>
  <si>
    <t>闫莹莹</t>
  </si>
  <si>
    <t>130532********1021</t>
  </si>
  <si>
    <t>郭立诚</t>
  </si>
  <si>
    <t>130532********7553</t>
  </si>
  <si>
    <t>郑宁宁</t>
  </si>
  <si>
    <t>130532********5029</t>
  </si>
  <si>
    <t>王洋</t>
  </si>
  <si>
    <t>130532********4510</t>
  </si>
  <si>
    <t>王仁谦</t>
  </si>
  <si>
    <t>130532********4513</t>
  </si>
  <si>
    <t>路涛</t>
  </si>
  <si>
    <t>130532********3016</t>
  </si>
  <si>
    <t>杨学雷</t>
  </si>
  <si>
    <t>130532********5066</t>
  </si>
  <si>
    <t>李宁</t>
  </si>
  <si>
    <t>130532********7521</t>
  </si>
  <si>
    <t>王江稳</t>
  </si>
  <si>
    <t>130532********7548</t>
  </si>
  <si>
    <t>武文英</t>
  </si>
  <si>
    <t>130532********7526</t>
  </si>
  <si>
    <t>云思妍</t>
  </si>
  <si>
    <t>130532********752X</t>
  </si>
  <si>
    <t>刘一鸣</t>
  </si>
  <si>
    <t>130524********1034</t>
  </si>
  <si>
    <t>云林娜</t>
  </si>
  <si>
    <t>130532********7523</t>
  </si>
  <si>
    <t>徐川岐</t>
  </si>
  <si>
    <t>130532********0514</t>
  </si>
  <si>
    <t>安石雷</t>
  </si>
  <si>
    <t>130503********0057</t>
  </si>
  <si>
    <t>李政辉</t>
  </si>
  <si>
    <t>130532********6010</t>
  </si>
  <si>
    <t>赵雅玮</t>
  </si>
  <si>
    <t>130532********6043</t>
  </si>
  <si>
    <t>李中勋</t>
  </si>
  <si>
    <t>130532********2016</t>
  </si>
  <si>
    <t>王丹</t>
  </si>
  <si>
    <t>130532********4562</t>
  </si>
  <si>
    <t>夏文娟</t>
  </si>
  <si>
    <t>130532********4008</t>
  </si>
  <si>
    <t>李培虎</t>
  </si>
  <si>
    <t>王晓婷</t>
  </si>
  <si>
    <t>130532********5020</t>
  </si>
  <si>
    <t>杜成山</t>
  </si>
  <si>
    <t>130532********5036</t>
  </si>
  <si>
    <t>2024-12-01</t>
  </si>
  <si>
    <t>赵同逵</t>
  </si>
  <si>
    <t>130532********753X</t>
  </si>
  <si>
    <t>贺志清</t>
  </si>
  <si>
    <t>130532********2519</t>
  </si>
  <si>
    <t>王玉娜</t>
  </si>
  <si>
    <t>130532********2023</t>
  </si>
  <si>
    <t>赵宇虎</t>
  </si>
  <si>
    <t>霍胜吾</t>
  </si>
  <si>
    <t>130532********5019</t>
  </si>
  <si>
    <t>李成山</t>
  </si>
  <si>
    <t>130532********6017</t>
  </si>
  <si>
    <t>张泽硕</t>
  </si>
  <si>
    <t>130532********7513</t>
  </si>
  <si>
    <t>赵聪</t>
  </si>
  <si>
    <t>130532********7516</t>
  </si>
  <si>
    <t>王林斌</t>
  </si>
  <si>
    <t>130532********8017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</si>
</sst>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0_);[Red]\(0.00\)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0"/>
      <color theme="1"/>
      <name val="仿宋"/>
      <charset val="134"/>
    </font>
    <font>
      <b/>
      <sz val="16"/>
      <name val="仿宋"/>
      <charset val="134"/>
    </font>
    <font>
      <sz val="10"/>
      <name val="仿宋"/>
      <charset val="134"/>
    </font>
    <font>
      <sz val="10"/>
      <color theme="1"/>
      <name val="仿宋"/>
      <charset val="134"/>
    </font>
    <font>
      <sz val="10"/>
      <color rgb="FF000000"/>
      <name val="仿宋"/>
      <charset val="134"/>
    </font>
    <font>
      <b/>
      <sz val="10"/>
      <color rgb="FFFF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7" borderId="8" applyNumberFormat="0" applyAlignment="0" applyProtection="0">
      <alignment vertical="center"/>
    </xf>
    <xf numFmtId="0" fontId="21" fillId="7" borderId="7" applyNumberFormat="0" applyAlignment="0" applyProtection="0">
      <alignment vertical="center"/>
    </xf>
    <xf numFmtId="0" fontId="22" fillId="8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/>
    </xf>
    <xf numFmtId="178" fontId="4" fillId="0" borderId="3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6" fillId="0" borderId="0" xfId="0" applyFont="1" applyFill="1" applyAlignment="1">
      <alignment horizontal="center" vertical="top"/>
    </xf>
    <xf numFmtId="0" fontId="7" fillId="2" borderId="0" xfId="0" applyFont="1" applyFill="1" applyAlignment="1">
      <alignment horizontal="center" vertical="top"/>
    </xf>
    <xf numFmtId="0" fontId="7" fillId="0" borderId="0" xfId="0" applyFont="1" applyFill="1" applyAlignment="1">
      <alignment horizontal="center" vertical="top"/>
    </xf>
    <xf numFmtId="0" fontId="7" fillId="0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top"/>
    </xf>
    <xf numFmtId="176" fontId="8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/>
    </xf>
    <xf numFmtId="177" fontId="8" fillId="4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177" fontId="7" fillId="4" borderId="1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/>
    </xf>
    <xf numFmtId="177" fontId="7" fillId="4" borderId="3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177" fontId="8" fillId="0" borderId="3" xfId="0" applyNumberFormat="1" applyFont="1" applyFill="1" applyBorder="1" applyAlignment="1">
      <alignment horizontal="center" vertical="center"/>
    </xf>
    <xf numFmtId="177" fontId="8" fillId="4" borderId="3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4"/>
  <sheetViews>
    <sheetView workbookViewId="0">
      <selection activeCell="X1" sqref="X1"/>
    </sheetView>
  </sheetViews>
  <sheetFormatPr defaultColWidth="9" defaultRowHeight="13.5"/>
  <cols>
    <col min="1" max="1" width="4" style="35" customWidth="1"/>
    <col min="2" max="2" width="7.44166666666667" style="35" customWidth="1"/>
    <col min="3" max="3" width="19.1083333333333" style="35" customWidth="1"/>
    <col min="4" max="4" width="6" style="35" customWidth="1"/>
    <col min="5" max="5" width="6.63333333333333" style="35" customWidth="1"/>
    <col min="6" max="7" width="7.63333333333333" style="35" customWidth="1"/>
    <col min="8" max="8" width="8.5" style="35" customWidth="1"/>
    <col min="9" max="9" width="5.66666666666667" style="35" customWidth="1"/>
    <col min="10" max="10" width="5.63333333333333" style="35" customWidth="1"/>
    <col min="11" max="11" width="6" style="35" customWidth="1"/>
    <col min="12" max="12" width="4.63333333333333" style="35" customWidth="1"/>
    <col min="13" max="13" width="6.5" style="35" customWidth="1"/>
    <col min="14" max="14" width="5.25" style="35" customWidth="1"/>
    <col min="15" max="15" width="7.63333333333333" style="35" customWidth="1"/>
    <col min="16" max="17" width="10.1333333333333" style="35" customWidth="1"/>
    <col min="18" max="18" width="6.5" style="35" customWidth="1"/>
    <col min="19" max="19" width="5.75" style="35" customWidth="1"/>
    <col min="20" max="16384" width="9" style="35"/>
  </cols>
  <sheetData>
    <row r="1" ht="32" customHeight="1" spans="1:19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20"/>
    </row>
    <row r="2" ht="60" spans="1:19">
      <c r="A2" s="21" t="s">
        <v>1</v>
      </c>
      <c r="B2" s="21" t="s">
        <v>2</v>
      </c>
      <c r="C2" s="21" t="s">
        <v>3</v>
      </c>
      <c r="D2" s="21" t="s">
        <v>4</v>
      </c>
      <c r="E2" s="23" t="s">
        <v>5</v>
      </c>
      <c r="F2" s="23" t="s">
        <v>6</v>
      </c>
      <c r="G2" s="23" t="s">
        <v>7</v>
      </c>
      <c r="H2" s="23" t="s">
        <v>8</v>
      </c>
      <c r="I2" s="47" t="s">
        <v>9</v>
      </c>
      <c r="J2" s="23" t="s">
        <v>10</v>
      </c>
      <c r="K2" s="47" t="s">
        <v>11</v>
      </c>
      <c r="L2" s="23" t="s">
        <v>12</v>
      </c>
      <c r="M2" s="23" t="s">
        <v>13</v>
      </c>
      <c r="N2" s="47" t="s">
        <v>14</v>
      </c>
      <c r="O2" s="23" t="s">
        <v>15</v>
      </c>
      <c r="P2" s="23" t="s">
        <v>16</v>
      </c>
      <c r="Q2" s="23" t="s">
        <v>17</v>
      </c>
      <c r="R2" s="53" t="s">
        <v>18</v>
      </c>
      <c r="S2" s="54"/>
    </row>
    <row r="3" spans="1:19">
      <c r="A3" s="21">
        <v>1</v>
      </c>
      <c r="B3" s="27"/>
      <c r="C3" s="21"/>
      <c r="D3" s="21">
        <v>101</v>
      </c>
      <c r="E3" s="21">
        <v>34.58</v>
      </c>
      <c r="F3" s="39">
        <v>12.66</v>
      </c>
      <c r="G3" s="21">
        <f>SUM(E3:F3)</f>
        <v>47.24</v>
      </c>
      <c r="H3" s="40">
        <f>G3*1.47*30*1.2</f>
        <v>2499.9408</v>
      </c>
      <c r="I3" s="48"/>
      <c r="J3" s="49">
        <f>G3*2.5*1*1.2</f>
        <v>141.72</v>
      </c>
      <c r="K3" s="50"/>
      <c r="L3" s="27"/>
      <c r="M3" s="51">
        <v>50</v>
      </c>
      <c r="N3" s="52"/>
      <c r="O3" s="49">
        <v>29612</v>
      </c>
      <c r="P3" s="34"/>
      <c r="Q3" s="34"/>
      <c r="R3" s="27">
        <v>11</v>
      </c>
      <c r="S3" s="55"/>
    </row>
    <row r="4" spans="1:19">
      <c r="A4" s="21">
        <v>2</v>
      </c>
      <c r="B4" s="41"/>
      <c r="C4" s="21"/>
      <c r="D4" s="21">
        <v>102</v>
      </c>
      <c r="E4" s="21">
        <v>34.19</v>
      </c>
      <c r="F4" s="39">
        <v>12.52</v>
      </c>
      <c r="G4" s="21">
        <f>SUM(E4:F4)</f>
        <v>46.71</v>
      </c>
      <c r="H4" s="40">
        <f>G4*1.47*30*1.2</f>
        <v>2471.8932</v>
      </c>
      <c r="I4" s="48"/>
      <c r="J4" s="49">
        <f>G4*2.5*1*1.2</f>
        <v>140.13</v>
      </c>
      <c r="K4" s="50"/>
      <c r="L4" s="27"/>
      <c r="M4" s="51">
        <v>50</v>
      </c>
      <c r="N4" s="52"/>
      <c r="O4" s="49">
        <v>29282</v>
      </c>
      <c r="P4" s="34"/>
      <c r="Q4" s="34"/>
      <c r="R4" s="24">
        <v>11</v>
      </c>
      <c r="S4" s="55"/>
    </row>
    <row r="5" spans="1:19">
      <c r="A5" s="21">
        <v>3</v>
      </c>
      <c r="B5" s="27"/>
      <c r="C5" s="21"/>
      <c r="D5" s="21">
        <v>103</v>
      </c>
      <c r="E5" s="21">
        <v>31.88</v>
      </c>
      <c r="F5" s="39">
        <v>11.67</v>
      </c>
      <c r="G5" s="21">
        <v>43.55</v>
      </c>
      <c r="H5" s="40">
        <v>2305</v>
      </c>
      <c r="I5" s="48"/>
      <c r="J5" s="49">
        <v>131</v>
      </c>
      <c r="K5" s="50"/>
      <c r="L5" s="27"/>
      <c r="M5" s="51">
        <v>50</v>
      </c>
      <c r="N5" s="52"/>
      <c r="O5" s="49">
        <v>29832</v>
      </c>
      <c r="P5" s="34"/>
      <c r="Q5" s="34"/>
      <c r="R5" s="24">
        <v>12</v>
      </c>
      <c r="S5" s="55"/>
    </row>
    <row r="6" spans="1:19">
      <c r="A6" s="21">
        <v>4</v>
      </c>
      <c r="B6" s="27"/>
      <c r="C6" s="21"/>
      <c r="D6" s="21">
        <v>105</v>
      </c>
      <c r="E6" s="21">
        <v>31.18</v>
      </c>
      <c r="F6" s="39">
        <v>11.42</v>
      </c>
      <c r="G6" s="21">
        <f>SUM(E6:F6)</f>
        <v>42.6</v>
      </c>
      <c r="H6" s="40">
        <f t="shared" ref="H6:H15" si="0">G6*1.47*30*1.2</f>
        <v>2254.392</v>
      </c>
      <c r="I6" s="48"/>
      <c r="J6" s="49">
        <f t="shared" ref="J6:J15" si="1">G6*2.5*1*1.2</f>
        <v>127.8</v>
      </c>
      <c r="K6" s="50"/>
      <c r="L6" s="27"/>
      <c r="M6" s="51">
        <v>50</v>
      </c>
      <c r="N6" s="52"/>
      <c r="O6" s="49">
        <v>29184</v>
      </c>
      <c r="P6" s="34"/>
      <c r="Q6" s="34"/>
      <c r="R6" s="24">
        <v>12</v>
      </c>
      <c r="S6" s="55"/>
    </row>
    <row r="7" spans="1:19">
      <c r="A7" s="21">
        <v>5</v>
      </c>
      <c r="B7" s="27"/>
      <c r="C7" s="21"/>
      <c r="D7" s="21">
        <v>106</v>
      </c>
      <c r="E7" s="21">
        <v>26.67</v>
      </c>
      <c r="F7" s="39">
        <v>9.76</v>
      </c>
      <c r="G7" s="21">
        <f>SUM(E7:F7)</f>
        <v>36.43</v>
      </c>
      <c r="H7" s="40">
        <f t="shared" si="0"/>
        <v>1927.8756</v>
      </c>
      <c r="I7" s="48"/>
      <c r="J7" s="49">
        <f t="shared" si="1"/>
        <v>109.29</v>
      </c>
      <c r="K7" s="50"/>
      <c r="L7" s="27"/>
      <c r="M7" s="51">
        <v>50</v>
      </c>
      <c r="N7" s="52"/>
      <c r="O7" s="49">
        <v>25044</v>
      </c>
      <c r="P7" s="34"/>
      <c r="Q7" s="34"/>
      <c r="R7" s="24">
        <v>12</v>
      </c>
      <c r="S7" s="55"/>
    </row>
    <row r="8" spans="1:19">
      <c r="A8" s="21">
        <v>6</v>
      </c>
      <c r="B8" s="27"/>
      <c r="C8" s="21"/>
      <c r="D8" s="21">
        <v>107</v>
      </c>
      <c r="E8" s="39">
        <v>28.86</v>
      </c>
      <c r="F8" s="39">
        <v>10.57</v>
      </c>
      <c r="G8" s="21">
        <f>SUM(E8:F8)</f>
        <v>39.43</v>
      </c>
      <c r="H8" s="40">
        <f t="shared" si="0"/>
        <v>2086.6356</v>
      </c>
      <c r="I8" s="48"/>
      <c r="J8" s="49">
        <f t="shared" si="1"/>
        <v>118.29</v>
      </c>
      <c r="K8" s="50"/>
      <c r="L8" s="27"/>
      <c r="M8" s="51">
        <v>50</v>
      </c>
      <c r="N8" s="52"/>
      <c r="O8" s="49">
        <v>27060</v>
      </c>
      <c r="P8" s="34"/>
      <c r="Q8" s="34"/>
      <c r="R8" s="24">
        <v>12</v>
      </c>
      <c r="S8" s="55"/>
    </row>
    <row r="9" spans="1:19">
      <c r="A9" s="21">
        <v>7</v>
      </c>
      <c r="B9" s="27"/>
      <c r="C9" s="21"/>
      <c r="D9" s="21">
        <v>108</v>
      </c>
      <c r="E9" s="39">
        <v>27.5</v>
      </c>
      <c r="F9" s="39">
        <v>10.07</v>
      </c>
      <c r="G9" s="21">
        <f t="shared" ref="G9:G23" si="2">SUM(E9:F9)</f>
        <v>37.57</v>
      </c>
      <c r="H9" s="40">
        <f t="shared" si="0"/>
        <v>1988.2044</v>
      </c>
      <c r="I9" s="48"/>
      <c r="J9" s="49">
        <f t="shared" si="1"/>
        <v>112.71</v>
      </c>
      <c r="K9" s="50"/>
      <c r="L9" s="27"/>
      <c r="M9" s="51">
        <v>50</v>
      </c>
      <c r="N9" s="52"/>
      <c r="O9" s="49">
        <v>25812</v>
      </c>
      <c r="P9" s="34"/>
      <c r="Q9" s="34"/>
      <c r="R9" s="24">
        <v>12</v>
      </c>
      <c r="S9" s="55"/>
    </row>
    <row r="10" spans="1:19">
      <c r="A10" s="21">
        <v>8</v>
      </c>
      <c r="B10" s="27"/>
      <c r="C10" s="21"/>
      <c r="D10" s="21">
        <v>201</v>
      </c>
      <c r="E10" s="39">
        <v>31.6</v>
      </c>
      <c r="F10" s="39">
        <v>11.57</v>
      </c>
      <c r="G10" s="21">
        <f t="shared" si="2"/>
        <v>43.17</v>
      </c>
      <c r="H10" s="40">
        <f t="shared" si="0"/>
        <v>2284.5564</v>
      </c>
      <c r="I10" s="48"/>
      <c r="J10" s="49">
        <f t="shared" si="1"/>
        <v>129.51</v>
      </c>
      <c r="K10" s="50"/>
      <c r="L10" s="27"/>
      <c r="M10" s="51">
        <v>50</v>
      </c>
      <c r="N10" s="52"/>
      <c r="O10" s="49">
        <v>29580</v>
      </c>
      <c r="P10" s="34"/>
      <c r="Q10" s="34"/>
      <c r="R10" s="24">
        <v>12</v>
      </c>
      <c r="S10" s="55"/>
    </row>
    <row r="11" spans="1:19">
      <c r="A11" s="21">
        <v>9</v>
      </c>
      <c r="B11" s="27"/>
      <c r="C11" s="21"/>
      <c r="D11" s="21">
        <v>202</v>
      </c>
      <c r="E11" s="39">
        <v>53.7</v>
      </c>
      <c r="F11" s="39">
        <v>19.66</v>
      </c>
      <c r="G11" s="21">
        <f t="shared" si="2"/>
        <v>73.36</v>
      </c>
      <c r="H11" s="40">
        <f t="shared" si="0"/>
        <v>3882.2112</v>
      </c>
      <c r="I11" s="48"/>
      <c r="J11" s="49">
        <f t="shared" si="1"/>
        <v>220.08</v>
      </c>
      <c r="K11" s="50"/>
      <c r="L11" s="27"/>
      <c r="M11" s="51">
        <v>50</v>
      </c>
      <c r="N11" s="52"/>
      <c r="O11" s="49">
        <v>29314</v>
      </c>
      <c r="P11" s="34"/>
      <c r="Q11" s="34"/>
      <c r="R11" s="24">
        <v>7</v>
      </c>
      <c r="S11" s="55"/>
    </row>
    <row r="12" spans="1:19">
      <c r="A12" s="21">
        <v>10</v>
      </c>
      <c r="B12" s="27"/>
      <c r="C12" s="27"/>
      <c r="D12" s="21">
        <v>203</v>
      </c>
      <c r="E12" s="21">
        <v>33.34</v>
      </c>
      <c r="F12" s="39">
        <v>12.21</v>
      </c>
      <c r="G12" s="21">
        <f t="shared" si="2"/>
        <v>45.55</v>
      </c>
      <c r="H12" s="40">
        <f t="shared" si="0"/>
        <v>2410.506</v>
      </c>
      <c r="I12" s="48"/>
      <c r="J12" s="49">
        <f t="shared" si="1"/>
        <v>136.65</v>
      </c>
      <c r="K12" s="50"/>
      <c r="L12" s="27"/>
      <c r="M12" s="51">
        <v>50</v>
      </c>
      <c r="N12" s="52"/>
      <c r="O12" s="49">
        <v>29877</v>
      </c>
      <c r="P12" s="34"/>
      <c r="Q12" s="34"/>
      <c r="R12" s="24">
        <v>11.5</v>
      </c>
      <c r="S12" s="55"/>
    </row>
    <row r="13" spans="1:19">
      <c r="A13" s="21">
        <v>11</v>
      </c>
      <c r="B13" s="27"/>
      <c r="C13" s="30"/>
      <c r="D13" s="21">
        <v>204</v>
      </c>
      <c r="E13" s="21">
        <v>31.71</v>
      </c>
      <c r="F13" s="39">
        <v>11.61</v>
      </c>
      <c r="G13" s="21">
        <f t="shared" si="2"/>
        <v>43.32</v>
      </c>
      <c r="H13" s="40">
        <f t="shared" si="0"/>
        <v>2292.4944</v>
      </c>
      <c r="I13" s="48"/>
      <c r="J13" s="49">
        <f t="shared" si="1"/>
        <v>129.96</v>
      </c>
      <c r="K13" s="50"/>
      <c r="L13" s="27"/>
      <c r="M13" s="51">
        <v>50</v>
      </c>
      <c r="N13" s="52"/>
      <c r="O13" s="49">
        <v>29664</v>
      </c>
      <c r="P13" s="34"/>
      <c r="Q13" s="34"/>
      <c r="R13" s="24">
        <v>12</v>
      </c>
      <c r="S13" s="55"/>
    </row>
    <row r="14" ht="18" customHeight="1" spans="1:19">
      <c r="A14" s="21">
        <v>12</v>
      </c>
      <c r="B14" s="27"/>
      <c r="C14" s="30"/>
      <c r="D14" s="27">
        <v>205</v>
      </c>
      <c r="E14" s="27">
        <v>33.09</v>
      </c>
      <c r="F14" s="33">
        <v>12.11</v>
      </c>
      <c r="G14" s="27">
        <f t="shared" si="2"/>
        <v>45.2</v>
      </c>
      <c r="H14" s="40">
        <f t="shared" si="0"/>
        <v>2391.984</v>
      </c>
      <c r="I14" s="48"/>
      <c r="J14" s="40">
        <f t="shared" si="1"/>
        <v>135.6</v>
      </c>
      <c r="K14" s="48"/>
      <c r="L14" s="27"/>
      <c r="M14" s="57">
        <v>50</v>
      </c>
      <c r="N14" s="58"/>
      <c r="O14" s="40">
        <v>29719</v>
      </c>
      <c r="P14" s="34"/>
      <c r="Q14" s="34"/>
      <c r="R14" s="24">
        <v>11.5</v>
      </c>
      <c r="S14" s="55"/>
    </row>
    <row r="15" spans="1:19">
      <c r="A15" s="21">
        <v>13</v>
      </c>
      <c r="B15" s="21"/>
      <c r="C15" s="27"/>
      <c r="D15" s="21">
        <v>206</v>
      </c>
      <c r="E15" s="21">
        <v>34.72</v>
      </c>
      <c r="F15" s="39">
        <v>12.71</v>
      </c>
      <c r="G15" s="21">
        <f t="shared" si="2"/>
        <v>47.43</v>
      </c>
      <c r="H15" s="40">
        <f t="shared" si="0"/>
        <v>2509.9956</v>
      </c>
      <c r="I15" s="48"/>
      <c r="J15" s="49">
        <f t="shared" si="1"/>
        <v>142.29</v>
      </c>
      <c r="K15" s="50"/>
      <c r="L15" s="27"/>
      <c r="M15" s="51">
        <v>50</v>
      </c>
      <c r="N15" s="52"/>
      <c r="O15" s="49">
        <v>29722</v>
      </c>
      <c r="P15" s="34"/>
      <c r="Q15" s="34"/>
      <c r="R15" s="24">
        <v>11</v>
      </c>
      <c r="S15" s="55"/>
    </row>
    <row r="16" ht="17" customHeight="1" spans="1:19">
      <c r="A16" s="21">
        <v>14</v>
      </c>
      <c r="B16" s="42"/>
      <c r="C16" s="30"/>
      <c r="D16" s="21">
        <v>207</v>
      </c>
      <c r="E16" s="43">
        <v>51.54</v>
      </c>
      <c r="F16" s="44">
        <v>18.87</v>
      </c>
      <c r="G16" s="43">
        <f t="shared" si="2"/>
        <v>70.41</v>
      </c>
      <c r="H16" s="40">
        <f t="shared" ref="H16:H33" si="3">G16*1.47*30*1.2</f>
        <v>3726.0972</v>
      </c>
      <c r="I16" s="48"/>
      <c r="J16" s="49">
        <f t="shared" ref="J16:J33" si="4">G16*2.5*1*1.2</f>
        <v>211.23</v>
      </c>
      <c r="K16" s="50"/>
      <c r="L16" s="27"/>
      <c r="M16" s="51">
        <v>50</v>
      </c>
      <c r="N16" s="52"/>
      <c r="O16" s="49">
        <v>29902.5</v>
      </c>
      <c r="P16" s="34"/>
      <c r="Q16" s="34"/>
      <c r="R16" s="24">
        <v>7.5</v>
      </c>
      <c r="S16" s="55"/>
    </row>
    <row r="17" s="36" customFormat="1" spans="1:19">
      <c r="A17" s="21">
        <v>15</v>
      </c>
      <c r="B17" s="30"/>
      <c r="C17" s="30"/>
      <c r="D17" s="21">
        <v>208</v>
      </c>
      <c r="E17" s="21">
        <v>30.28</v>
      </c>
      <c r="F17" s="39">
        <v>11.09</v>
      </c>
      <c r="G17" s="21">
        <f t="shared" si="2"/>
        <v>41.37</v>
      </c>
      <c r="H17" s="40">
        <f t="shared" si="3"/>
        <v>2189.3004</v>
      </c>
      <c r="I17" s="48"/>
      <c r="J17" s="49">
        <f t="shared" si="4"/>
        <v>124.11</v>
      </c>
      <c r="K17" s="50"/>
      <c r="L17" s="27"/>
      <c r="M17" s="51">
        <v>50</v>
      </c>
      <c r="N17" s="52"/>
      <c r="O17" s="49">
        <v>28356</v>
      </c>
      <c r="P17" s="34"/>
      <c r="Q17" s="34"/>
      <c r="R17" s="24">
        <v>12</v>
      </c>
      <c r="S17" s="56"/>
    </row>
    <row r="18" ht="19" customHeight="1" spans="1:19">
      <c r="A18" s="21">
        <v>16</v>
      </c>
      <c r="B18" s="30"/>
      <c r="C18" s="30"/>
      <c r="D18" s="21">
        <v>209</v>
      </c>
      <c r="E18" s="21">
        <v>32.68</v>
      </c>
      <c r="F18" s="39">
        <v>11.96</v>
      </c>
      <c r="G18" s="21">
        <f t="shared" si="2"/>
        <v>44.64</v>
      </c>
      <c r="H18" s="40">
        <f t="shared" si="3"/>
        <v>2362.3488</v>
      </c>
      <c r="I18" s="48"/>
      <c r="J18" s="49">
        <f t="shared" si="4"/>
        <v>133.92</v>
      </c>
      <c r="K18" s="50"/>
      <c r="L18" s="27"/>
      <c r="M18" s="51">
        <v>50</v>
      </c>
      <c r="N18" s="52"/>
      <c r="O18" s="49">
        <v>29279</v>
      </c>
      <c r="P18" s="34"/>
      <c r="Q18" s="34"/>
      <c r="R18" s="24">
        <v>11.5</v>
      </c>
      <c r="S18" s="55"/>
    </row>
    <row r="19" spans="1:19">
      <c r="A19" s="21">
        <v>17</v>
      </c>
      <c r="B19" s="30"/>
      <c r="C19" s="30"/>
      <c r="D19" s="21">
        <v>210</v>
      </c>
      <c r="E19" s="21">
        <v>30.99</v>
      </c>
      <c r="F19" s="39">
        <v>11.35</v>
      </c>
      <c r="G19" s="21">
        <f t="shared" si="2"/>
        <v>42.34</v>
      </c>
      <c r="H19" s="40">
        <f t="shared" si="3"/>
        <v>2240.6328</v>
      </c>
      <c r="I19" s="48"/>
      <c r="J19" s="49">
        <f t="shared" si="4"/>
        <v>127.02</v>
      </c>
      <c r="K19" s="50"/>
      <c r="L19" s="27"/>
      <c r="M19" s="51">
        <v>50</v>
      </c>
      <c r="N19" s="52"/>
      <c r="O19" s="49">
        <v>29016</v>
      </c>
      <c r="P19" s="34"/>
      <c r="Q19" s="34"/>
      <c r="R19" s="24">
        <v>12</v>
      </c>
      <c r="S19" s="55"/>
    </row>
    <row r="20" spans="1:19">
      <c r="A20" s="21">
        <v>18</v>
      </c>
      <c r="B20" s="27"/>
      <c r="C20" s="27"/>
      <c r="D20" s="21">
        <v>211</v>
      </c>
      <c r="E20" s="39">
        <v>30.99</v>
      </c>
      <c r="F20" s="39">
        <v>11.35</v>
      </c>
      <c r="G20" s="21">
        <f t="shared" si="2"/>
        <v>42.34</v>
      </c>
      <c r="H20" s="40">
        <f t="shared" si="3"/>
        <v>2240.6328</v>
      </c>
      <c r="I20" s="48"/>
      <c r="J20" s="49">
        <f t="shared" si="4"/>
        <v>127.02</v>
      </c>
      <c r="K20" s="50"/>
      <c r="L20" s="27"/>
      <c r="M20" s="51">
        <v>50</v>
      </c>
      <c r="N20" s="52"/>
      <c r="O20" s="49">
        <v>29016</v>
      </c>
      <c r="P20" s="34"/>
      <c r="Q20" s="34"/>
      <c r="R20" s="24">
        <v>12</v>
      </c>
      <c r="S20" s="55"/>
    </row>
    <row r="21" spans="1:19">
      <c r="A21" s="21">
        <v>19</v>
      </c>
      <c r="B21" s="27"/>
      <c r="C21" s="27"/>
      <c r="D21" s="21">
        <v>212</v>
      </c>
      <c r="E21" s="21">
        <v>17.26</v>
      </c>
      <c r="F21" s="21">
        <v>6.32</v>
      </c>
      <c r="G21" s="21">
        <f t="shared" si="2"/>
        <v>23.58</v>
      </c>
      <c r="H21" s="40">
        <f t="shared" si="3"/>
        <v>1247.8536</v>
      </c>
      <c r="I21" s="48"/>
      <c r="J21" s="49">
        <f t="shared" si="4"/>
        <v>70.74</v>
      </c>
      <c r="K21" s="50"/>
      <c r="L21" s="27"/>
      <c r="M21" s="51">
        <v>50</v>
      </c>
      <c r="N21" s="52"/>
      <c r="O21" s="49">
        <v>16428</v>
      </c>
      <c r="P21" s="34"/>
      <c r="Q21" s="34"/>
      <c r="R21" s="24">
        <v>12</v>
      </c>
      <c r="S21" s="55"/>
    </row>
    <row r="22" spans="1:19">
      <c r="A22" s="21">
        <v>20</v>
      </c>
      <c r="B22" s="27"/>
      <c r="C22" s="27"/>
      <c r="D22" s="29">
        <v>301</v>
      </c>
      <c r="E22" s="29">
        <v>16.82</v>
      </c>
      <c r="F22" s="29">
        <v>6.16</v>
      </c>
      <c r="G22" s="21">
        <f t="shared" si="2"/>
        <v>22.98</v>
      </c>
      <c r="H22" s="40">
        <f t="shared" si="3"/>
        <v>1216.1016</v>
      </c>
      <c r="I22" s="48"/>
      <c r="J22" s="49">
        <f t="shared" si="4"/>
        <v>68.94</v>
      </c>
      <c r="K22" s="50"/>
      <c r="L22" s="27"/>
      <c r="M22" s="51">
        <v>50</v>
      </c>
      <c r="N22" s="52"/>
      <c r="O22" s="49">
        <v>16020</v>
      </c>
      <c r="P22" s="34"/>
      <c r="Q22" s="34"/>
      <c r="R22" s="24">
        <v>12</v>
      </c>
      <c r="S22" s="55"/>
    </row>
    <row r="23" spans="1:19">
      <c r="A23" s="21">
        <v>21</v>
      </c>
      <c r="B23" s="27"/>
      <c r="C23" s="27"/>
      <c r="D23" s="27">
        <v>302</v>
      </c>
      <c r="E23" s="27">
        <v>32.19</v>
      </c>
      <c r="F23" s="27">
        <v>11.79</v>
      </c>
      <c r="G23" s="21">
        <v>43.98</v>
      </c>
      <c r="H23" s="40">
        <f t="shared" si="3"/>
        <v>2327.4216</v>
      </c>
      <c r="I23" s="48"/>
      <c r="J23" s="49">
        <f t="shared" si="4"/>
        <v>131.94</v>
      </c>
      <c r="K23" s="50"/>
      <c r="L23" s="27"/>
      <c r="M23" s="51">
        <v>50</v>
      </c>
      <c r="N23" s="52"/>
      <c r="O23" s="59">
        <v>30108</v>
      </c>
      <c r="P23" s="34"/>
      <c r="Q23" s="34"/>
      <c r="R23" s="24">
        <v>12</v>
      </c>
      <c r="S23" s="55"/>
    </row>
    <row r="24" spans="1:19">
      <c r="A24" s="21">
        <v>22</v>
      </c>
      <c r="B24" s="41"/>
      <c r="C24" s="29"/>
      <c r="D24" s="29">
        <v>303</v>
      </c>
      <c r="E24" s="29">
        <v>38.96</v>
      </c>
      <c r="F24" s="29">
        <v>14.26</v>
      </c>
      <c r="G24" s="21">
        <f t="shared" ref="G24:G33" si="5">SUM(E24:F24)</f>
        <v>53.22</v>
      </c>
      <c r="H24" s="40">
        <f t="shared" si="3"/>
        <v>2816.4024</v>
      </c>
      <c r="I24" s="48"/>
      <c r="J24" s="49">
        <f t="shared" si="4"/>
        <v>159.66</v>
      </c>
      <c r="K24" s="50"/>
      <c r="L24" s="27"/>
      <c r="M24" s="51">
        <v>50</v>
      </c>
      <c r="N24" s="52"/>
      <c r="O24" s="59">
        <v>30000</v>
      </c>
      <c r="P24" s="34"/>
      <c r="Q24" s="34"/>
      <c r="R24" s="24">
        <v>10</v>
      </c>
      <c r="S24" s="55"/>
    </row>
    <row r="25" spans="1:19">
      <c r="A25" s="21">
        <v>23</v>
      </c>
      <c r="B25" s="27"/>
      <c r="C25" s="27"/>
      <c r="D25" s="29">
        <v>304</v>
      </c>
      <c r="E25" s="29">
        <v>33.83</v>
      </c>
      <c r="F25" s="29">
        <v>12.39</v>
      </c>
      <c r="G25" s="21">
        <f t="shared" si="5"/>
        <v>46.22</v>
      </c>
      <c r="H25" s="40">
        <f t="shared" si="3"/>
        <v>2445.9624</v>
      </c>
      <c r="I25" s="48"/>
      <c r="J25" s="49">
        <f t="shared" si="4"/>
        <v>138.66</v>
      </c>
      <c r="K25" s="50"/>
      <c r="L25" s="27"/>
      <c r="M25" s="51">
        <v>50</v>
      </c>
      <c r="N25" s="52"/>
      <c r="O25" s="59">
        <v>30000</v>
      </c>
      <c r="P25" s="34"/>
      <c r="Q25" s="34"/>
      <c r="R25" s="24">
        <v>11.5</v>
      </c>
      <c r="S25" s="55"/>
    </row>
    <row r="26" spans="1:19">
      <c r="A26" s="21">
        <v>24</v>
      </c>
      <c r="B26" s="27"/>
      <c r="C26" s="27"/>
      <c r="D26" s="27">
        <v>305</v>
      </c>
      <c r="E26" s="27">
        <v>37.25</v>
      </c>
      <c r="F26" s="27">
        <v>13.64</v>
      </c>
      <c r="G26" s="21">
        <f t="shared" si="5"/>
        <v>50.89</v>
      </c>
      <c r="H26" s="40">
        <f t="shared" si="3"/>
        <v>2693.0988</v>
      </c>
      <c r="I26" s="48"/>
      <c r="J26" s="49">
        <f t="shared" si="4"/>
        <v>152.67</v>
      </c>
      <c r="K26" s="50"/>
      <c r="L26" s="27"/>
      <c r="M26" s="51">
        <v>50</v>
      </c>
      <c r="N26" s="52"/>
      <c r="O26" s="59">
        <v>30000</v>
      </c>
      <c r="P26" s="34"/>
      <c r="Q26" s="34"/>
      <c r="R26" s="24">
        <v>10.5</v>
      </c>
      <c r="S26" s="55"/>
    </row>
    <row r="27" spans="1:19">
      <c r="A27" s="21">
        <v>25</v>
      </c>
      <c r="B27" s="27"/>
      <c r="C27" s="27"/>
      <c r="D27" s="27">
        <v>306</v>
      </c>
      <c r="E27" s="27">
        <v>34.15</v>
      </c>
      <c r="F27" s="33">
        <v>12.5</v>
      </c>
      <c r="G27" s="21">
        <f t="shared" si="5"/>
        <v>46.65</v>
      </c>
      <c r="H27" s="40">
        <f t="shared" si="3"/>
        <v>2468.718</v>
      </c>
      <c r="I27" s="48"/>
      <c r="J27" s="49">
        <f t="shared" si="4"/>
        <v>139.95</v>
      </c>
      <c r="K27" s="50"/>
      <c r="L27" s="27"/>
      <c r="M27" s="51">
        <v>50</v>
      </c>
      <c r="N27" s="52"/>
      <c r="O27" s="49">
        <v>29249</v>
      </c>
      <c r="P27" s="34"/>
      <c r="Q27" s="34"/>
      <c r="R27" s="24">
        <v>11</v>
      </c>
      <c r="S27" s="55"/>
    </row>
    <row r="28" spans="1:19">
      <c r="A28" s="21">
        <v>26</v>
      </c>
      <c r="B28" s="27"/>
      <c r="C28" s="27"/>
      <c r="D28" s="27">
        <v>307</v>
      </c>
      <c r="E28" s="27">
        <v>33.59</v>
      </c>
      <c r="F28" s="33">
        <v>12.3</v>
      </c>
      <c r="G28" s="21">
        <f t="shared" si="5"/>
        <v>45.89</v>
      </c>
      <c r="H28" s="40">
        <f t="shared" si="3"/>
        <v>2428.4988</v>
      </c>
      <c r="I28" s="48"/>
      <c r="J28" s="49">
        <f t="shared" si="4"/>
        <v>137.67</v>
      </c>
      <c r="K28" s="50"/>
      <c r="L28" s="27"/>
      <c r="M28" s="51">
        <v>50</v>
      </c>
      <c r="N28" s="52"/>
      <c r="O28" s="59">
        <v>30084</v>
      </c>
      <c r="P28" s="34"/>
      <c r="Q28" s="34"/>
      <c r="R28" s="24">
        <v>11.5</v>
      </c>
      <c r="S28" s="56"/>
    </row>
    <row r="29" spans="1:19">
      <c r="A29" s="21">
        <v>27</v>
      </c>
      <c r="B29" s="27"/>
      <c r="C29" s="27"/>
      <c r="D29" s="27">
        <v>308</v>
      </c>
      <c r="E29" s="27">
        <v>49.11</v>
      </c>
      <c r="F29" s="27">
        <v>17.98</v>
      </c>
      <c r="G29" s="21">
        <f t="shared" si="5"/>
        <v>67.09</v>
      </c>
      <c r="H29" s="40">
        <f t="shared" si="3"/>
        <v>3550.4028</v>
      </c>
      <c r="I29" s="48"/>
      <c r="J29" s="49">
        <f t="shared" si="4"/>
        <v>201.27</v>
      </c>
      <c r="K29" s="50"/>
      <c r="L29" s="27"/>
      <c r="M29" s="51">
        <v>50</v>
      </c>
      <c r="N29" s="52"/>
      <c r="O29" s="59">
        <v>30408</v>
      </c>
      <c r="P29" s="34"/>
      <c r="Q29" s="34"/>
      <c r="R29" s="24">
        <v>8</v>
      </c>
      <c r="S29" s="56"/>
    </row>
    <row r="30" spans="1:19">
      <c r="A30" s="21">
        <v>28</v>
      </c>
      <c r="B30" s="27"/>
      <c r="C30" s="27"/>
      <c r="D30" s="27">
        <v>309</v>
      </c>
      <c r="E30" s="33">
        <v>45.49</v>
      </c>
      <c r="F30" s="33">
        <v>16.65</v>
      </c>
      <c r="G30" s="21">
        <f t="shared" si="5"/>
        <v>62.14</v>
      </c>
      <c r="H30" s="40">
        <f t="shared" si="3"/>
        <v>3288.4488</v>
      </c>
      <c r="I30" s="48"/>
      <c r="J30" s="49">
        <f t="shared" si="4"/>
        <v>186.42</v>
      </c>
      <c r="K30" s="50"/>
      <c r="L30" s="27"/>
      <c r="M30" s="51">
        <v>50</v>
      </c>
      <c r="N30" s="52"/>
      <c r="O30" s="49">
        <v>29954</v>
      </c>
      <c r="P30" s="34"/>
      <c r="Q30" s="34"/>
      <c r="R30" s="24">
        <v>8.5</v>
      </c>
      <c r="S30" s="55"/>
    </row>
    <row r="31" spans="1:19">
      <c r="A31" s="21">
        <v>29</v>
      </c>
      <c r="B31" s="27"/>
      <c r="C31" s="27"/>
      <c r="D31" s="27">
        <v>310</v>
      </c>
      <c r="E31" s="27">
        <v>32.46</v>
      </c>
      <c r="F31" s="27">
        <v>11.88</v>
      </c>
      <c r="G31" s="21">
        <f t="shared" si="5"/>
        <v>44.34</v>
      </c>
      <c r="H31" s="40">
        <f t="shared" si="3"/>
        <v>2346.4728</v>
      </c>
      <c r="I31" s="48"/>
      <c r="J31" s="49">
        <f t="shared" si="4"/>
        <v>133.02</v>
      </c>
      <c r="K31" s="50"/>
      <c r="L31" s="27"/>
      <c r="M31" s="51">
        <v>50</v>
      </c>
      <c r="N31" s="52"/>
      <c r="O31" s="59">
        <v>30348</v>
      </c>
      <c r="P31" s="34"/>
      <c r="Q31" s="34"/>
      <c r="R31" s="24">
        <v>12</v>
      </c>
      <c r="S31" s="56"/>
    </row>
    <row r="32" spans="1:19">
      <c r="A32" s="21">
        <v>30</v>
      </c>
      <c r="B32" s="27"/>
      <c r="C32" s="27"/>
      <c r="D32" s="27">
        <v>311</v>
      </c>
      <c r="E32" s="33">
        <v>31.8</v>
      </c>
      <c r="F32" s="27">
        <v>11.64</v>
      </c>
      <c r="G32" s="21">
        <f t="shared" si="5"/>
        <v>43.44</v>
      </c>
      <c r="H32" s="40">
        <f t="shared" si="3"/>
        <v>2298.8448</v>
      </c>
      <c r="I32" s="48"/>
      <c r="J32" s="49">
        <f t="shared" si="4"/>
        <v>130.32</v>
      </c>
      <c r="K32" s="50"/>
      <c r="L32" s="27"/>
      <c r="M32" s="51">
        <v>50</v>
      </c>
      <c r="N32" s="52"/>
      <c r="O32" s="49">
        <v>29748</v>
      </c>
      <c r="P32" s="34"/>
      <c r="Q32" s="34"/>
      <c r="R32" s="24">
        <v>12</v>
      </c>
      <c r="S32" s="55"/>
    </row>
    <row r="33" spans="1:19">
      <c r="A33" s="21">
        <v>31</v>
      </c>
      <c r="B33" s="27"/>
      <c r="C33" s="27"/>
      <c r="D33" s="29">
        <v>312</v>
      </c>
      <c r="E33" s="26">
        <v>31.8</v>
      </c>
      <c r="F33" s="29">
        <v>11.64</v>
      </c>
      <c r="G33" s="21">
        <f t="shared" si="5"/>
        <v>43.44</v>
      </c>
      <c r="H33" s="40">
        <f t="shared" si="3"/>
        <v>2298.8448</v>
      </c>
      <c r="I33" s="48"/>
      <c r="J33" s="49">
        <f t="shared" si="4"/>
        <v>130.32</v>
      </c>
      <c r="K33" s="50"/>
      <c r="L33" s="27"/>
      <c r="M33" s="51">
        <v>50</v>
      </c>
      <c r="N33" s="52"/>
      <c r="O33" s="49">
        <v>29748</v>
      </c>
      <c r="P33" s="34"/>
      <c r="Q33" s="34"/>
      <c r="R33" s="24">
        <v>12</v>
      </c>
      <c r="S33" s="55"/>
    </row>
    <row r="34" spans="7:15">
      <c r="G34" s="35">
        <f>SUM(G3:G33)</f>
        <v>1426.52</v>
      </c>
      <c r="O34" s="35">
        <f>SUM(O3:O33)</f>
        <v>881366.5</v>
      </c>
    </row>
  </sheetData>
  <mergeCells count="1">
    <mergeCell ref="A1:R1"/>
  </mergeCells>
  <pageMargins left="0.511805555555556" right="0.511805555555556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47"/>
  <sheetViews>
    <sheetView workbookViewId="0">
      <selection activeCell="O3" sqref="O3"/>
    </sheetView>
  </sheetViews>
  <sheetFormatPr defaultColWidth="9" defaultRowHeight="13.5"/>
  <cols>
    <col min="1" max="1" width="4" style="35" customWidth="1"/>
    <col min="2" max="2" width="7.44166666666667" style="35" customWidth="1"/>
    <col min="3" max="3" width="19.1083333333333" style="35" customWidth="1"/>
    <col min="4" max="4" width="6" style="35" customWidth="1"/>
    <col min="5" max="5" width="6.63333333333333" style="35" customWidth="1"/>
    <col min="6" max="7" width="7.63333333333333" style="35" customWidth="1"/>
    <col min="8" max="8" width="10.1083333333333" style="35" customWidth="1"/>
    <col min="9" max="9" width="9" style="35" customWidth="1"/>
    <col min="10" max="10" width="5.63333333333333" style="35" customWidth="1"/>
    <col min="11" max="11" width="7.775" style="35" customWidth="1"/>
    <col min="12" max="12" width="4.63333333333333" style="35" customWidth="1"/>
    <col min="13" max="13" width="10.4416666666667" style="35" customWidth="1"/>
    <col min="14" max="14" width="10.8916666666667" style="35" customWidth="1"/>
    <col min="15" max="15" width="11.1083333333333" style="35" customWidth="1"/>
    <col min="16" max="17" width="10.1333333333333" style="35" customWidth="1"/>
    <col min="18" max="18" width="6.5" style="35" customWidth="1"/>
    <col min="19" max="19" width="5.75" style="35" customWidth="1"/>
    <col min="20" max="16384" width="9" style="35"/>
  </cols>
  <sheetData>
    <row r="1" s="35" customFormat="1" ht="32" customHeight="1" spans="1:19">
      <c r="A1" s="37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20"/>
    </row>
    <row r="2" s="35" customFormat="1" ht="60" spans="1:19">
      <c r="A2" s="21" t="s">
        <v>1</v>
      </c>
      <c r="B2" s="21" t="s">
        <v>2</v>
      </c>
      <c r="C2" s="21" t="s">
        <v>3</v>
      </c>
      <c r="D2" s="21" t="s">
        <v>4</v>
      </c>
      <c r="E2" s="23" t="s">
        <v>5</v>
      </c>
      <c r="F2" s="23" t="s">
        <v>6</v>
      </c>
      <c r="G2" s="23" t="s">
        <v>7</v>
      </c>
      <c r="H2" s="23" t="s">
        <v>19</v>
      </c>
      <c r="I2" s="47" t="s">
        <v>9</v>
      </c>
      <c r="J2" s="23" t="s">
        <v>10</v>
      </c>
      <c r="K2" s="47" t="s">
        <v>11</v>
      </c>
      <c r="L2" s="23" t="s">
        <v>12</v>
      </c>
      <c r="M2" s="23" t="s">
        <v>13</v>
      </c>
      <c r="N2" s="47" t="s">
        <v>14</v>
      </c>
      <c r="O2" s="23" t="s">
        <v>15</v>
      </c>
      <c r="P2" s="23" t="s">
        <v>16</v>
      </c>
      <c r="Q2" s="23" t="s">
        <v>17</v>
      </c>
      <c r="R2" s="53" t="s">
        <v>18</v>
      </c>
      <c r="S2" s="54"/>
    </row>
    <row r="3" s="35" customFormat="1" spans="1:19">
      <c r="A3" s="21">
        <v>1</v>
      </c>
      <c r="B3" s="27"/>
      <c r="C3" s="21"/>
      <c r="D3" s="21">
        <v>201</v>
      </c>
      <c r="E3" s="21">
        <v>20.42</v>
      </c>
      <c r="F3" s="39">
        <v>12.39</v>
      </c>
      <c r="G3" s="21">
        <v>32.81</v>
      </c>
      <c r="H3" s="40">
        <f>G3*1.66*30*1.2</f>
        <v>1960.7256</v>
      </c>
      <c r="I3" s="48">
        <f>H3*12</f>
        <v>23528.7072</v>
      </c>
      <c r="J3" s="49">
        <f>G3*2.5*1.2</f>
        <v>98.43</v>
      </c>
      <c r="K3" s="50">
        <f>J3*12</f>
        <v>1181.16</v>
      </c>
      <c r="L3" s="27"/>
      <c r="M3" s="51">
        <v>50</v>
      </c>
      <c r="N3" s="52">
        <f>M3*12</f>
        <v>600</v>
      </c>
      <c r="O3" s="49">
        <f>I3+K3+N3</f>
        <v>25309.8672</v>
      </c>
      <c r="P3" s="34"/>
      <c r="Q3" s="34"/>
      <c r="R3" s="27"/>
      <c r="S3" s="55"/>
    </row>
    <row r="4" s="35" customFormat="1" spans="1:19">
      <c r="A4" s="21">
        <v>2</v>
      </c>
      <c r="B4" s="41"/>
      <c r="C4" s="21"/>
      <c r="D4" s="21">
        <v>202</v>
      </c>
      <c r="E4" s="21">
        <v>20.61</v>
      </c>
      <c r="F4" s="39">
        <v>12.51</v>
      </c>
      <c r="G4" s="21">
        <v>33.12</v>
      </c>
      <c r="H4" s="40">
        <f t="shared" ref="H4:H47" si="0">G4*1.66*30*1.2</f>
        <v>1979.2512</v>
      </c>
      <c r="I4" s="48">
        <f t="shared" ref="I4:I47" si="1">H4*12</f>
        <v>23751.0144</v>
      </c>
      <c r="J4" s="49">
        <f t="shared" ref="J4:J47" si="2">G4*2.5*1.2</f>
        <v>99.36</v>
      </c>
      <c r="K4" s="50">
        <f t="shared" ref="K4:K47" si="3">J4*12</f>
        <v>1192.32</v>
      </c>
      <c r="L4" s="27"/>
      <c r="M4" s="51">
        <v>50</v>
      </c>
      <c r="N4" s="52">
        <f t="shared" ref="N4:N47" si="4">M4*12</f>
        <v>600</v>
      </c>
      <c r="O4" s="49">
        <f t="shared" ref="O4:O47" si="5">I4+K4+N4</f>
        <v>25543.3344</v>
      </c>
      <c r="P4" s="34"/>
      <c r="Q4" s="34"/>
      <c r="R4" s="24"/>
      <c r="S4" s="55"/>
    </row>
    <row r="5" s="35" customFormat="1" spans="1:19">
      <c r="A5" s="21">
        <v>3</v>
      </c>
      <c r="B5" s="27"/>
      <c r="C5" s="21"/>
      <c r="D5" s="21">
        <v>203</v>
      </c>
      <c r="E5" s="21">
        <v>25.59</v>
      </c>
      <c r="F5" s="39">
        <v>15.53</v>
      </c>
      <c r="G5" s="21">
        <v>41.12</v>
      </c>
      <c r="H5" s="40">
        <f t="shared" si="0"/>
        <v>2457.3312</v>
      </c>
      <c r="I5" s="48">
        <f t="shared" si="1"/>
        <v>29487.9744</v>
      </c>
      <c r="J5" s="49">
        <f t="shared" si="2"/>
        <v>123.36</v>
      </c>
      <c r="K5" s="50">
        <f t="shared" si="3"/>
        <v>1480.32</v>
      </c>
      <c r="L5" s="27"/>
      <c r="M5" s="51">
        <v>50</v>
      </c>
      <c r="N5" s="52">
        <f t="shared" si="4"/>
        <v>600</v>
      </c>
      <c r="O5" s="49">
        <f t="shared" si="5"/>
        <v>31568.2944</v>
      </c>
      <c r="P5" s="34"/>
      <c r="Q5" s="34"/>
      <c r="R5" s="24"/>
      <c r="S5" s="55"/>
    </row>
    <row r="6" s="35" customFormat="1" spans="1:19">
      <c r="A6" s="21">
        <v>4</v>
      </c>
      <c r="B6" s="27"/>
      <c r="C6" s="21"/>
      <c r="D6" s="21">
        <v>204</v>
      </c>
      <c r="E6" s="21">
        <v>22.95</v>
      </c>
      <c r="F6" s="39">
        <v>13.93</v>
      </c>
      <c r="G6" s="21">
        <v>36.88</v>
      </c>
      <c r="H6" s="40">
        <f t="shared" si="0"/>
        <v>2203.9488</v>
      </c>
      <c r="I6" s="48">
        <f t="shared" si="1"/>
        <v>26447.3856</v>
      </c>
      <c r="J6" s="49">
        <f t="shared" si="2"/>
        <v>110.64</v>
      </c>
      <c r="K6" s="50">
        <f t="shared" si="3"/>
        <v>1327.68</v>
      </c>
      <c r="L6" s="27"/>
      <c r="M6" s="51">
        <v>50</v>
      </c>
      <c r="N6" s="52">
        <f t="shared" si="4"/>
        <v>600</v>
      </c>
      <c r="O6" s="49">
        <f t="shared" si="5"/>
        <v>28375.0656</v>
      </c>
      <c r="P6" s="34"/>
      <c r="Q6" s="34"/>
      <c r="R6" s="24"/>
      <c r="S6" s="55"/>
    </row>
    <row r="7" s="35" customFormat="1" spans="1:19">
      <c r="A7" s="21">
        <v>5</v>
      </c>
      <c r="B7" s="27"/>
      <c r="C7" s="21"/>
      <c r="D7" s="21">
        <v>205</v>
      </c>
      <c r="E7" s="21">
        <v>36.97</v>
      </c>
      <c r="F7" s="39">
        <v>22.44</v>
      </c>
      <c r="G7" s="21">
        <v>59.41</v>
      </c>
      <c r="H7" s="40">
        <f t="shared" si="0"/>
        <v>3550.3416</v>
      </c>
      <c r="I7" s="48">
        <f t="shared" si="1"/>
        <v>42604.0992</v>
      </c>
      <c r="J7" s="49">
        <f t="shared" si="2"/>
        <v>178.23</v>
      </c>
      <c r="K7" s="50">
        <f t="shared" si="3"/>
        <v>2138.76</v>
      </c>
      <c r="L7" s="27"/>
      <c r="M7" s="51">
        <v>50</v>
      </c>
      <c r="N7" s="52">
        <f t="shared" si="4"/>
        <v>600</v>
      </c>
      <c r="O7" s="49">
        <f t="shared" si="5"/>
        <v>45342.8592</v>
      </c>
      <c r="P7" s="34"/>
      <c r="Q7" s="34"/>
      <c r="R7" s="24"/>
      <c r="S7" s="55"/>
    </row>
    <row r="8" s="35" customFormat="1" spans="1:19">
      <c r="A8" s="21">
        <v>6</v>
      </c>
      <c r="B8" s="27"/>
      <c r="C8" s="21"/>
      <c r="D8" s="21">
        <v>206</v>
      </c>
      <c r="E8" s="39">
        <v>33.15</v>
      </c>
      <c r="F8" s="39">
        <v>20.12</v>
      </c>
      <c r="G8" s="21">
        <v>53.27</v>
      </c>
      <c r="H8" s="40">
        <f t="shared" si="0"/>
        <v>3183.4152</v>
      </c>
      <c r="I8" s="48">
        <f t="shared" si="1"/>
        <v>38200.9824</v>
      </c>
      <c r="J8" s="49">
        <f t="shared" si="2"/>
        <v>159.81</v>
      </c>
      <c r="K8" s="50">
        <f t="shared" si="3"/>
        <v>1917.72</v>
      </c>
      <c r="L8" s="27"/>
      <c r="M8" s="51">
        <v>50</v>
      </c>
      <c r="N8" s="52">
        <f t="shared" si="4"/>
        <v>600</v>
      </c>
      <c r="O8" s="49">
        <f t="shared" si="5"/>
        <v>40718.7024</v>
      </c>
      <c r="P8" s="34"/>
      <c r="Q8" s="34"/>
      <c r="R8" s="24"/>
      <c r="S8" s="55"/>
    </row>
    <row r="9" s="35" customFormat="1" spans="1:19">
      <c r="A9" s="21">
        <v>7</v>
      </c>
      <c r="B9" s="27"/>
      <c r="C9" s="21"/>
      <c r="D9" s="21">
        <v>207</v>
      </c>
      <c r="E9" s="39">
        <v>33.03</v>
      </c>
      <c r="F9" s="39">
        <v>20.05</v>
      </c>
      <c r="G9" s="21">
        <v>53.08</v>
      </c>
      <c r="H9" s="40">
        <f t="shared" si="0"/>
        <v>3172.0608</v>
      </c>
      <c r="I9" s="48">
        <f t="shared" si="1"/>
        <v>38064.7296</v>
      </c>
      <c r="J9" s="49">
        <f t="shared" si="2"/>
        <v>159.24</v>
      </c>
      <c r="K9" s="50">
        <f t="shared" si="3"/>
        <v>1910.88</v>
      </c>
      <c r="L9" s="27"/>
      <c r="M9" s="51">
        <v>50</v>
      </c>
      <c r="N9" s="52">
        <f t="shared" si="4"/>
        <v>600</v>
      </c>
      <c r="O9" s="49">
        <f t="shared" si="5"/>
        <v>40575.6096</v>
      </c>
      <c r="P9" s="34"/>
      <c r="Q9" s="34"/>
      <c r="R9" s="24"/>
      <c r="S9" s="55"/>
    </row>
    <row r="10" s="35" customFormat="1" spans="1:19">
      <c r="A10" s="21">
        <v>8</v>
      </c>
      <c r="B10" s="27"/>
      <c r="C10" s="21"/>
      <c r="D10" s="21">
        <v>208</v>
      </c>
      <c r="E10" s="39">
        <v>33.03</v>
      </c>
      <c r="F10" s="39">
        <v>20.05</v>
      </c>
      <c r="G10" s="21">
        <v>53.08</v>
      </c>
      <c r="H10" s="40">
        <f t="shared" si="0"/>
        <v>3172.0608</v>
      </c>
      <c r="I10" s="48">
        <f t="shared" si="1"/>
        <v>38064.7296</v>
      </c>
      <c r="J10" s="49">
        <f t="shared" si="2"/>
        <v>159.24</v>
      </c>
      <c r="K10" s="50">
        <f t="shared" si="3"/>
        <v>1910.88</v>
      </c>
      <c r="L10" s="27"/>
      <c r="M10" s="51">
        <v>50</v>
      </c>
      <c r="N10" s="52">
        <f t="shared" si="4"/>
        <v>600</v>
      </c>
      <c r="O10" s="49">
        <f t="shared" si="5"/>
        <v>40575.6096</v>
      </c>
      <c r="P10" s="34"/>
      <c r="Q10" s="34"/>
      <c r="R10" s="24"/>
      <c r="S10" s="55"/>
    </row>
    <row r="11" s="35" customFormat="1" spans="1:19">
      <c r="A11" s="21">
        <v>9</v>
      </c>
      <c r="B11" s="27"/>
      <c r="C11" s="21"/>
      <c r="D11" s="21">
        <v>209</v>
      </c>
      <c r="E11" s="39">
        <v>53.95</v>
      </c>
      <c r="F11" s="39">
        <v>32.74</v>
      </c>
      <c r="G11" s="21">
        <v>86.69</v>
      </c>
      <c r="H11" s="40">
        <f t="shared" si="0"/>
        <v>5180.5944</v>
      </c>
      <c r="I11" s="48">
        <f t="shared" si="1"/>
        <v>62167.1328</v>
      </c>
      <c r="J11" s="49">
        <f t="shared" si="2"/>
        <v>260.07</v>
      </c>
      <c r="K11" s="50">
        <f t="shared" si="3"/>
        <v>3120.84</v>
      </c>
      <c r="L11" s="27"/>
      <c r="M11" s="51">
        <v>50</v>
      </c>
      <c r="N11" s="52">
        <f t="shared" si="4"/>
        <v>600</v>
      </c>
      <c r="O11" s="49">
        <f t="shared" si="5"/>
        <v>65887.9728</v>
      </c>
      <c r="P11" s="34"/>
      <c r="Q11" s="34"/>
      <c r="R11" s="24"/>
      <c r="S11" s="55"/>
    </row>
    <row r="12" s="35" customFormat="1" spans="1:19">
      <c r="A12" s="21">
        <v>10</v>
      </c>
      <c r="B12" s="27"/>
      <c r="C12" s="27"/>
      <c r="D12" s="21">
        <v>210</v>
      </c>
      <c r="E12" s="21">
        <v>29.64</v>
      </c>
      <c r="F12" s="39">
        <v>17.99</v>
      </c>
      <c r="G12" s="21">
        <v>47.63</v>
      </c>
      <c r="H12" s="40">
        <f t="shared" si="0"/>
        <v>2846.3688</v>
      </c>
      <c r="I12" s="48">
        <f t="shared" si="1"/>
        <v>34156.4256</v>
      </c>
      <c r="J12" s="49">
        <f t="shared" si="2"/>
        <v>142.89</v>
      </c>
      <c r="K12" s="50">
        <f t="shared" si="3"/>
        <v>1714.68</v>
      </c>
      <c r="L12" s="27"/>
      <c r="M12" s="51">
        <v>50</v>
      </c>
      <c r="N12" s="52">
        <f t="shared" si="4"/>
        <v>600</v>
      </c>
      <c r="O12" s="49">
        <f t="shared" si="5"/>
        <v>36471.1056</v>
      </c>
      <c r="P12" s="34"/>
      <c r="Q12" s="34"/>
      <c r="R12" s="24"/>
      <c r="S12" s="55"/>
    </row>
    <row r="13" s="35" customFormat="1" spans="1:19">
      <c r="A13" s="21">
        <v>11</v>
      </c>
      <c r="B13" s="27"/>
      <c r="C13" s="30"/>
      <c r="D13" s="21">
        <v>211</v>
      </c>
      <c r="E13" s="21">
        <v>27.03</v>
      </c>
      <c r="F13" s="39">
        <v>16.41</v>
      </c>
      <c r="G13" s="21">
        <v>43.44</v>
      </c>
      <c r="H13" s="40">
        <f t="shared" si="0"/>
        <v>2595.9744</v>
      </c>
      <c r="I13" s="48">
        <f t="shared" si="1"/>
        <v>31151.6928</v>
      </c>
      <c r="J13" s="49">
        <f t="shared" si="2"/>
        <v>130.32</v>
      </c>
      <c r="K13" s="50">
        <f t="shared" si="3"/>
        <v>1563.84</v>
      </c>
      <c r="L13" s="27"/>
      <c r="M13" s="51">
        <v>50</v>
      </c>
      <c r="N13" s="52">
        <f t="shared" si="4"/>
        <v>600</v>
      </c>
      <c r="O13" s="49">
        <f t="shared" si="5"/>
        <v>33315.5328</v>
      </c>
      <c r="P13" s="34"/>
      <c r="Q13" s="34"/>
      <c r="R13" s="24"/>
      <c r="S13" s="55"/>
    </row>
    <row r="14" s="35" customFormat="1" ht="18" customHeight="1" spans="1:19">
      <c r="A14" s="21">
        <v>12</v>
      </c>
      <c r="B14" s="27"/>
      <c r="C14" s="30"/>
      <c r="D14" s="21">
        <v>212</v>
      </c>
      <c r="E14" s="27">
        <v>29.25</v>
      </c>
      <c r="F14" s="33">
        <v>17.75</v>
      </c>
      <c r="G14" s="33">
        <v>47</v>
      </c>
      <c r="H14" s="40">
        <f t="shared" si="0"/>
        <v>2808.72</v>
      </c>
      <c r="I14" s="48">
        <f t="shared" si="1"/>
        <v>33704.64</v>
      </c>
      <c r="J14" s="49">
        <f t="shared" si="2"/>
        <v>141</v>
      </c>
      <c r="K14" s="50">
        <f t="shared" si="3"/>
        <v>1692</v>
      </c>
      <c r="L14" s="27"/>
      <c r="M14" s="51">
        <v>50</v>
      </c>
      <c r="N14" s="52">
        <f t="shared" si="4"/>
        <v>600</v>
      </c>
      <c r="O14" s="49">
        <f t="shared" si="5"/>
        <v>35996.64</v>
      </c>
      <c r="P14" s="34"/>
      <c r="Q14" s="34"/>
      <c r="R14" s="24"/>
      <c r="S14" s="55"/>
    </row>
    <row r="15" s="35" customFormat="1" spans="1:19">
      <c r="A15" s="21">
        <v>13</v>
      </c>
      <c r="B15" s="21"/>
      <c r="C15" s="27"/>
      <c r="D15" s="21">
        <v>213</v>
      </c>
      <c r="E15" s="21">
        <v>41.82</v>
      </c>
      <c r="F15" s="39">
        <v>25.38</v>
      </c>
      <c r="G15" s="39">
        <v>67.2</v>
      </c>
      <c r="H15" s="40">
        <f t="shared" si="0"/>
        <v>4015.872</v>
      </c>
      <c r="I15" s="48">
        <f t="shared" si="1"/>
        <v>48190.464</v>
      </c>
      <c r="J15" s="49">
        <f t="shared" si="2"/>
        <v>201.6</v>
      </c>
      <c r="K15" s="50">
        <f t="shared" si="3"/>
        <v>2419.2</v>
      </c>
      <c r="L15" s="27"/>
      <c r="M15" s="51">
        <v>50</v>
      </c>
      <c r="N15" s="52">
        <f t="shared" si="4"/>
        <v>600</v>
      </c>
      <c r="O15" s="49">
        <f t="shared" si="5"/>
        <v>51209.664</v>
      </c>
      <c r="P15" s="34"/>
      <c r="Q15" s="34"/>
      <c r="R15" s="24"/>
      <c r="S15" s="55"/>
    </row>
    <row r="16" s="35" customFormat="1" ht="17" customHeight="1" spans="1:19">
      <c r="A16" s="21">
        <v>14</v>
      </c>
      <c r="B16" s="42"/>
      <c r="C16" s="30"/>
      <c r="D16" s="21">
        <v>214</v>
      </c>
      <c r="E16" s="43">
        <v>24.27</v>
      </c>
      <c r="F16" s="44">
        <v>14.73</v>
      </c>
      <c r="G16" s="44">
        <v>39</v>
      </c>
      <c r="H16" s="40">
        <f t="shared" si="0"/>
        <v>2330.64</v>
      </c>
      <c r="I16" s="48">
        <f t="shared" si="1"/>
        <v>27967.68</v>
      </c>
      <c r="J16" s="49">
        <f t="shared" si="2"/>
        <v>117</v>
      </c>
      <c r="K16" s="50">
        <f t="shared" si="3"/>
        <v>1404</v>
      </c>
      <c r="L16" s="27"/>
      <c r="M16" s="51">
        <v>50</v>
      </c>
      <c r="N16" s="52">
        <f t="shared" si="4"/>
        <v>600</v>
      </c>
      <c r="O16" s="49">
        <f t="shared" si="5"/>
        <v>29971.68</v>
      </c>
      <c r="P16" s="34"/>
      <c r="Q16" s="34"/>
      <c r="R16" s="24"/>
      <c r="S16" s="55"/>
    </row>
    <row r="17" s="36" customFormat="1" spans="1:19">
      <c r="A17" s="21">
        <v>15</v>
      </c>
      <c r="B17" s="30"/>
      <c r="C17" s="30"/>
      <c r="D17" s="21">
        <v>215</v>
      </c>
      <c r="E17" s="21">
        <v>26.11</v>
      </c>
      <c r="F17" s="39">
        <v>15.85</v>
      </c>
      <c r="G17" s="21">
        <v>41.96</v>
      </c>
      <c r="H17" s="40">
        <f t="shared" si="0"/>
        <v>2507.5296</v>
      </c>
      <c r="I17" s="48">
        <f t="shared" si="1"/>
        <v>30090.3552</v>
      </c>
      <c r="J17" s="49">
        <f t="shared" si="2"/>
        <v>125.88</v>
      </c>
      <c r="K17" s="50">
        <f t="shared" si="3"/>
        <v>1510.56</v>
      </c>
      <c r="L17" s="27"/>
      <c r="M17" s="51">
        <v>50</v>
      </c>
      <c r="N17" s="52">
        <f t="shared" si="4"/>
        <v>600</v>
      </c>
      <c r="O17" s="49">
        <f t="shared" si="5"/>
        <v>32200.9152</v>
      </c>
      <c r="P17" s="34"/>
      <c r="Q17" s="34"/>
      <c r="R17" s="24"/>
      <c r="S17" s="56"/>
    </row>
    <row r="18" s="35" customFormat="1" ht="19" customHeight="1" spans="1:19">
      <c r="A18" s="21">
        <v>16</v>
      </c>
      <c r="B18" s="30"/>
      <c r="C18" s="30"/>
      <c r="D18" s="21">
        <v>216</v>
      </c>
      <c r="E18" s="21">
        <v>36.88</v>
      </c>
      <c r="F18" s="39">
        <v>22.38</v>
      </c>
      <c r="G18" s="21">
        <v>59.26</v>
      </c>
      <c r="H18" s="40">
        <f t="shared" si="0"/>
        <v>3541.3776</v>
      </c>
      <c r="I18" s="48">
        <f t="shared" si="1"/>
        <v>42496.5312</v>
      </c>
      <c r="J18" s="49">
        <f t="shared" si="2"/>
        <v>177.78</v>
      </c>
      <c r="K18" s="50">
        <f t="shared" si="3"/>
        <v>2133.36</v>
      </c>
      <c r="L18" s="27"/>
      <c r="M18" s="51">
        <v>50</v>
      </c>
      <c r="N18" s="52">
        <f t="shared" si="4"/>
        <v>600</v>
      </c>
      <c r="O18" s="49">
        <f t="shared" si="5"/>
        <v>45229.8912</v>
      </c>
      <c r="P18" s="34"/>
      <c r="Q18" s="34"/>
      <c r="R18" s="24"/>
      <c r="S18" s="55"/>
    </row>
    <row r="19" s="35" customFormat="1" spans="1:19">
      <c r="A19" s="21">
        <v>17</v>
      </c>
      <c r="B19" s="30"/>
      <c r="C19" s="30"/>
      <c r="D19" s="21">
        <v>301</v>
      </c>
      <c r="E19" s="21">
        <v>31.16</v>
      </c>
      <c r="F19" s="39">
        <v>18.91</v>
      </c>
      <c r="G19" s="21">
        <v>50.07</v>
      </c>
      <c r="H19" s="40">
        <f t="shared" si="0"/>
        <v>2992.1832</v>
      </c>
      <c r="I19" s="48">
        <f t="shared" si="1"/>
        <v>35906.1984</v>
      </c>
      <c r="J19" s="49">
        <f t="shared" si="2"/>
        <v>150.21</v>
      </c>
      <c r="K19" s="50">
        <f t="shared" si="3"/>
        <v>1802.52</v>
      </c>
      <c r="L19" s="27"/>
      <c r="M19" s="51">
        <v>50</v>
      </c>
      <c r="N19" s="52">
        <f t="shared" si="4"/>
        <v>600</v>
      </c>
      <c r="O19" s="49">
        <f t="shared" si="5"/>
        <v>38308.7184</v>
      </c>
      <c r="P19" s="34"/>
      <c r="Q19" s="34"/>
      <c r="R19" s="24"/>
      <c r="S19" s="55"/>
    </row>
    <row r="20" s="35" customFormat="1" spans="1:19">
      <c r="A20" s="21">
        <v>18</v>
      </c>
      <c r="B20" s="27"/>
      <c r="C20" s="27"/>
      <c r="D20" s="21">
        <v>302</v>
      </c>
      <c r="E20" s="39">
        <v>31.66</v>
      </c>
      <c r="F20" s="39">
        <v>19.22</v>
      </c>
      <c r="G20" s="21">
        <v>50.88</v>
      </c>
      <c r="H20" s="40">
        <f t="shared" si="0"/>
        <v>3040.5888</v>
      </c>
      <c r="I20" s="48">
        <f t="shared" si="1"/>
        <v>36487.0656</v>
      </c>
      <c r="J20" s="49">
        <f t="shared" si="2"/>
        <v>152.64</v>
      </c>
      <c r="K20" s="50">
        <f t="shared" si="3"/>
        <v>1831.68</v>
      </c>
      <c r="L20" s="27"/>
      <c r="M20" s="51">
        <v>50</v>
      </c>
      <c r="N20" s="52">
        <f t="shared" si="4"/>
        <v>600</v>
      </c>
      <c r="O20" s="49">
        <f t="shared" si="5"/>
        <v>38918.7456</v>
      </c>
      <c r="P20" s="34"/>
      <c r="Q20" s="34"/>
      <c r="R20" s="24"/>
      <c r="S20" s="55"/>
    </row>
    <row r="21" s="35" customFormat="1" spans="1:19">
      <c r="A21" s="21">
        <v>19</v>
      </c>
      <c r="B21" s="27"/>
      <c r="C21" s="27"/>
      <c r="D21" s="21">
        <v>303</v>
      </c>
      <c r="E21" s="39">
        <v>26.7</v>
      </c>
      <c r="F21" s="21">
        <v>16.21</v>
      </c>
      <c r="G21" s="21">
        <v>42.91</v>
      </c>
      <c r="H21" s="40">
        <f t="shared" si="0"/>
        <v>2564.3016</v>
      </c>
      <c r="I21" s="48">
        <f t="shared" si="1"/>
        <v>30771.6192</v>
      </c>
      <c r="J21" s="49">
        <f t="shared" si="2"/>
        <v>128.73</v>
      </c>
      <c r="K21" s="50">
        <f t="shared" si="3"/>
        <v>1544.76</v>
      </c>
      <c r="L21" s="27"/>
      <c r="M21" s="51">
        <v>50</v>
      </c>
      <c r="N21" s="52">
        <f t="shared" si="4"/>
        <v>600</v>
      </c>
      <c r="O21" s="49">
        <f t="shared" si="5"/>
        <v>32916.3792</v>
      </c>
      <c r="P21" s="34"/>
      <c r="Q21" s="34"/>
      <c r="R21" s="24"/>
      <c r="S21" s="55"/>
    </row>
    <row r="22" s="35" customFormat="1" spans="1:19">
      <c r="A22" s="21">
        <v>20</v>
      </c>
      <c r="B22" s="27"/>
      <c r="C22" s="27"/>
      <c r="D22" s="21">
        <v>304</v>
      </c>
      <c r="E22" s="29">
        <v>22.06</v>
      </c>
      <c r="F22" s="29">
        <v>13.39</v>
      </c>
      <c r="G22" s="21">
        <v>35.45</v>
      </c>
      <c r="H22" s="40">
        <f t="shared" si="0"/>
        <v>2118.492</v>
      </c>
      <c r="I22" s="48">
        <f t="shared" si="1"/>
        <v>25421.904</v>
      </c>
      <c r="J22" s="49">
        <f t="shared" si="2"/>
        <v>106.35</v>
      </c>
      <c r="K22" s="50">
        <f t="shared" si="3"/>
        <v>1276.2</v>
      </c>
      <c r="L22" s="27"/>
      <c r="M22" s="51">
        <v>50</v>
      </c>
      <c r="N22" s="52">
        <f t="shared" si="4"/>
        <v>600</v>
      </c>
      <c r="O22" s="49">
        <f t="shared" si="5"/>
        <v>27298.104</v>
      </c>
      <c r="P22" s="34"/>
      <c r="Q22" s="34"/>
      <c r="R22" s="24"/>
      <c r="S22" s="55"/>
    </row>
    <row r="23" s="35" customFormat="1" spans="1:19">
      <c r="A23" s="21">
        <v>21</v>
      </c>
      <c r="B23" s="27"/>
      <c r="C23" s="27"/>
      <c r="D23" s="21">
        <v>305</v>
      </c>
      <c r="E23" s="27">
        <v>27.22</v>
      </c>
      <c r="F23" s="27">
        <v>16.52</v>
      </c>
      <c r="G23" s="21">
        <v>43.74</v>
      </c>
      <c r="H23" s="40">
        <f t="shared" si="0"/>
        <v>2613.9024</v>
      </c>
      <c r="I23" s="48">
        <f t="shared" si="1"/>
        <v>31366.8288</v>
      </c>
      <c r="J23" s="49">
        <f t="shared" si="2"/>
        <v>131.22</v>
      </c>
      <c r="K23" s="50">
        <f t="shared" si="3"/>
        <v>1574.64</v>
      </c>
      <c r="L23" s="27"/>
      <c r="M23" s="51">
        <v>50</v>
      </c>
      <c r="N23" s="52">
        <f t="shared" si="4"/>
        <v>600</v>
      </c>
      <c r="O23" s="49">
        <f t="shared" si="5"/>
        <v>33541.4688</v>
      </c>
      <c r="P23" s="34"/>
      <c r="Q23" s="34"/>
      <c r="R23" s="24"/>
      <c r="S23" s="55"/>
    </row>
    <row r="24" s="35" customFormat="1" spans="1:19">
      <c r="A24" s="21">
        <v>22</v>
      </c>
      <c r="B24" s="41"/>
      <c r="C24" s="29"/>
      <c r="D24" s="21">
        <v>306</v>
      </c>
      <c r="E24" s="29">
        <v>22.61</v>
      </c>
      <c r="F24" s="29">
        <v>13.72</v>
      </c>
      <c r="G24" s="21">
        <v>36.33</v>
      </c>
      <c r="H24" s="40">
        <f t="shared" si="0"/>
        <v>2171.0808</v>
      </c>
      <c r="I24" s="48">
        <f t="shared" si="1"/>
        <v>26052.9696</v>
      </c>
      <c r="J24" s="49">
        <f t="shared" si="2"/>
        <v>108.99</v>
      </c>
      <c r="K24" s="50">
        <f t="shared" si="3"/>
        <v>1307.88</v>
      </c>
      <c r="L24" s="27"/>
      <c r="M24" s="51">
        <v>50</v>
      </c>
      <c r="N24" s="52">
        <f t="shared" si="4"/>
        <v>600</v>
      </c>
      <c r="O24" s="49">
        <f t="shared" si="5"/>
        <v>27960.8496</v>
      </c>
      <c r="P24" s="34"/>
      <c r="Q24" s="34"/>
      <c r="R24" s="24"/>
      <c r="S24" s="55"/>
    </row>
    <row r="25" s="35" customFormat="1" spans="1:19">
      <c r="A25" s="21">
        <v>23</v>
      </c>
      <c r="B25" s="27"/>
      <c r="C25" s="27"/>
      <c r="D25" s="21">
        <v>307</v>
      </c>
      <c r="E25" s="29">
        <v>21.13</v>
      </c>
      <c r="F25" s="29">
        <v>12.82</v>
      </c>
      <c r="G25" s="21">
        <v>33.95</v>
      </c>
      <c r="H25" s="40">
        <f t="shared" si="0"/>
        <v>2028.852</v>
      </c>
      <c r="I25" s="48">
        <f t="shared" si="1"/>
        <v>24346.224</v>
      </c>
      <c r="J25" s="49">
        <f t="shared" si="2"/>
        <v>101.85</v>
      </c>
      <c r="K25" s="50">
        <f t="shared" si="3"/>
        <v>1222.2</v>
      </c>
      <c r="L25" s="27"/>
      <c r="M25" s="51">
        <v>50</v>
      </c>
      <c r="N25" s="52">
        <f t="shared" si="4"/>
        <v>600</v>
      </c>
      <c r="O25" s="49">
        <f t="shared" si="5"/>
        <v>26168.424</v>
      </c>
      <c r="P25" s="34"/>
      <c r="Q25" s="34"/>
      <c r="R25" s="24"/>
      <c r="S25" s="55"/>
    </row>
    <row r="26" s="35" customFormat="1" spans="1:19">
      <c r="A26" s="21">
        <v>24</v>
      </c>
      <c r="B26" s="27"/>
      <c r="C26" s="27"/>
      <c r="D26" s="21">
        <v>308</v>
      </c>
      <c r="E26" s="27">
        <v>18.91</v>
      </c>
      <c r="F26" s="27">
        <v>11.48</v>
      </c>
      <c r="G26" s="21">
        <v>30.39</v>
      </c>
      <c r="H26" s="40">
        <f t="shared" si="0"/>
        <v>1816.1064</v>
      </c>
      <c r="I26" s="48">
        <f t="shared" si="1"/>
        <v>21793.2768</v>
      </c>
      <c r="J26" s="49">
        <f t="shared" si="2"/>
        <v>91.17</v>
      </c>
      <c r="K26" s="50">
        <f t="shared" si="3"/>
        <v>1094.04</v>
      </c>
      <c r="L26" s="27"/>
      <c r="M26" s="51">
        <v>50</v>
      </c>
      <c r="N26" s="52">
        <f t="shared" si="4"/>
        <v>600</v>
      </c>
      <c r="O26" s="49">
        <f t="shared" si="5"/>
        <v>23487.3168</v>
      </c>
      <c r="P26" s="34"/>
      <c r="Q26" s="34"/>
      <c r="R26" s="24"/>
      <c r="S26" s="55"/>
    </row>
    <row r="27" s="35" customFormat="1" spans="1:19">
      <c r="A27" s="21">
        <v>25</v>
      </c>
      <c r="B27" s="27"/>
      <c r="C27" s="27"/>
      <c r="D27" s="21">
        <v>309</v>
      </c>
      <c r="E27" s="27">
        <v>18.91</v>
      </c>
      <c r="F27" s="33">
        <v>11.48</v>
      </c>
      <c r="G27" s="21">
        <v>30.39</v>
      </c>
      <c r="H27" s="40">
        <f t="shared" si="0"/>
        <v>1816.1064</v>
      </c>
      <c r="I27" s="48">
        <f t="shared" si="1"/>
        <v>21793.2768</v>
      </c>
      <c r="J27" s="49">
        <f t="shared" si="2"/>
        <v>91.17</v>
      </c>
      <c r="K27" s="50">
        <f t="shared" si="3"/>
        <v>1094.04</v>
      </c>
      <c r="L27" s="27"/>
      <c r="M27" s="51">
        <v>50</v>
      </c>
      <c r="N27" s="52">
        <f t="shared" si="4"/>
        <v>600</v>
      </c>
      <c r="O27" s="49">
        <f t="shared" si="5"/>
        <v>23487.3168</v>
      </c>
      <c r="P27" s="34"/>
      <c r="Q27" s="34"/>
      <c r="R27" s="24"/>
      <c r="S27" s="55"/>
    </row>
    <row r="28" s="35" customFormat="1" spans="1:19">
      <c r="A28" s="21">
        <v>26</v>
      </c>
      <c r="B28" s="27"/>
      <c r="C28" s="27"/>
      <c r="D28" s="21">
        <v>310</v>
      </c>
      <c r="E28" s="33">
        <v>18.4</v>
      </c>
      <c r="F28" s="33">
        <v>11.17</v>
      </c>
      <c r="G28" s="21">
        <v>29.57</v>
      </c>
      <c r="H28" s="40">
        <f t="shared" si="0"/>
        <v>1767.1032</v>
      </c>
      <c r="I28" s="48">
        <f t="shared" si="1"/>
        <v>21205.2384</v>
      </c>
      <c r="J28" s="49">
        <f t="shared" si="2"/>
        <v>88.71</v>
      </c>
      <c r="K28" s="50">
        <f t="shared" si="3"/>
        <v>1064.52</v>
      </c>
      <c r="L28" s="27"/>
      <c r="M28" s="51">
        <v>50</v>
      </c>
      <c r="N28" s="52">
        <f t="shared" si="4"/>
        <v>600</v>
      </c>
      <c r="O28" s="49">
        <f t="shared" si="5"/>
        <v>22869.7584</v>
      </c>
      <c r="P28" s="34"/>
      <c r="Q28" s="34"/>
      <c r="R28" s="24"/>
      <c r="S28" s="56"/>
    </row>
    <row r="29" s="35" customFormat="1" spans="1:19">
      <c r="A29" s="21">
        <v>27</v>
      </c>
      <c r="B29" s="27"/>
      <c r="C29" s="27"/>
      <c r="D29" s="21">
        <v>311</v>
      </c>
      <c r="E29" s="27">
        <v>18.21</v>
      </c>
      <c r="F29" s="27">
        <v>11.05</v>
      </c>
      <c r="G29" s="21">
        <v>29.26</v>
      </c>
      <c r="H29" s="40">
        <f t="shared" si="0"/>
        <v>1748.5776</v>
      </c>
      <c r="I29" s="48">
        <f t="shared" si="1"/>
        <v>20982.9312</v>
      </c>
      <c r="J29" s="49">
        <f t="shared" si="2"/>
        <v>87.78</v>
      </c>
      <c r="K29" s="50">
        <f t="shared" si="3"/>
        <v>1053.36</v>
      </c>
      <c r="L29" s="27"/>
      <c r="M29" s="51">
        <v>50</v>
      </c>
      <c r="N29" s="52">
        <f t="shared" si="4"/>
        <v>600</v>
      </c>
      <c r="O29" s="49">
        <f t="shared" si="5"/>
        <v>22636.2912</v>
      </c>
      <c r="P29" s="34"/>
      <c r="Q29" s="34"/>
      <c r="R29" s="24"/>
      <c r="S29" s="56"/>
    </row>
    <row r="30" s="35" customFormat="1" spans="1:19">
      <c r="A30" s="21">
        <v>28</v>
      </c>
      <c r="B30" s="27"/>
      <c r="C30" s="27"/>
      <c r="D30" s="27">
        <v>401</v>
      </c>
      <c r="E30" s="33">
        <v>29.38</v>
      </c>
      <c r="F30" s="33">
        <v>17.83</v>
      </c>
      <c r="G30" s="21">
        <v>47.21</v>
      </c>
      <c r="H30" s="40">
        <f t="shared" si="0"/>
        <v>2821.2696</v>
      </c>
      <c r="I30" s="48">
        <f t="shared" si="1"/>
        <v>33855.2352</v>
      </c>
      <c r="J30" s="49">
        <f t="shared" si="2"/>
        <v>141.63</v>
      </c>
      <c r="K30" s="50">
        <f t="shared" si="3"/>
        <v>1699.56</v>
      </c>
      <c r="L30" s="27"/>
      <c r="M30" s="51">
        <v>50</v>
      </c>
      <c r="N30" s="52">
        <f t="shared" si="4"/>
        <v>600</v>
      </c>
      <c r="O30" s="49">
        <f t="shared" si="5"/>
        <v>36154.7952</v>
      </c>
      <c r="P30" s="34"/>
      <c r="Q30" s="34"/>
      <c r="R30" s="24"/>
      <c r="S30" s="55"/>
    </row>
    <row r="31" s="35" customFormat="1" spans="1:19">
      <c r="A31" s="21">
        <v>29</v>
      </c>
      <c r="B31" s="27"/>
      <c r="C31" s="27"/>
      <c r="D31" s="27">
        <v>402</v>
      </c>
      <c r="E31" s="27">
        <v>31.56</v>
      </c>
      <c r="F31" s="27">
        <v>19.15</v>
      </c>
      <c r="G31" s="21">
        <v>50.71</v>
      </c>
      <c r="H31" s="40">
        <f t="shared" si="0"/>
        <v>3030.4296</v>
      </c>
      <c r="I31" s="48">
        <f t="shared" si="1"/>
        <v>36365.1552</v>
      </c>
      <c r="J31" s="49">
        <f t="shared" si="2"/>
        <v>152.13</v>
      </c>
      <c r="K31" s="50">
        <f t="shared" si="3"/>
        <v>1825.56</v>
      </c>
      <c r="L31" s="27"/>
      <c r="M31" s="51">
        <v>50</v>
      </c>
      <c r="N31" s="52">
        <f t="shared" si="4"/>
        <v>600</v>
      </c>
      <c r="O31" s="49">
        <f t="shared" si="5"/>
        <v>38790.7152</v>
      </c>
      <c r="P31" s="34"/>
      <c r="Q31" s="34"/>
      <c r="R31" s="24"/>
      <c r="S31" s="56"/>
    </row>
    <row r="32" s="35" customFormat="1" spans="1:19">
      <c r="A32" s="21">
        <v>30</v>
      </c>
      <c r="B32" s="27"/>
      <c r="C32" s="27"/>
      <c r="D32" s="27">
        <v>403</v>
      </c>
      <c r="E32" s="33">
        <v>26.7</v>
      </c>
      <c r="F32" s="27">
        <v>16.21</v>
      </c>
      <c r="G32" s="21">
        <v>42.91</v>
      </c>
      <c r="H32" s="40">
        <f t="shared" si="0"/>
        <v>2564.3016</v>
      </c>
      <c r="I32" s="48">
        <f t="shared" si="1"/>
        <v>30771.6192</v>
      </c>
      <c r="J32" s="49">
        <f t="shared" si="2"/>
        <v>128.73</v>
      </c>
      <c r="K32" s="50">
        <f t="shared" si="3"/>
        <v>1544.76</v>
      </c>
      <c r="L32" s="27"/>
      <c r="M32" s="51">
        <v>50</v>
      </c>
      <c r="N32" s="52">
        <f t="shared" si="4"/>
        <v>600</v>
      </c>
      <c r="O32" s="49">
        <f t="shared" si="5"/>
        <v>32916.3792</v>
      </c>
      <c r="P32" s="34"/>
      <c r="Q32" s="34"/>
      <c r="R32" s="24"/>
      <c r="S32" s="55"/>
    </row>
    <row r="33" s="35" customFormat="1" spans="1:19">
      <c r="A33" s="21">
        <v>31</v>
      </c>
      <c r="B33" s="27"/>
      <c r="C33" s="27"/>
      <c r="D33" s="27">
        <v>404</v>
      </c>
      <c r="E33" s="26">
        <v>22.02</v>
      </c>
      <c r="F33" s="29">
        <v>13.36</v>
      </c>
      <c r="G33" s="21">
        <v>35.38</v>
      </c>
      <c r="H33" s="40">
        <f t="shared" si="0"/>
        <v>2114.3088</v>
      </c>
      <c r="I33" s="48">
        <f t="shared" si="1"/>
        <v>25371.7056</v>
      </c>
      <c r="J33" s="49">
        <f t="shared" si="2"/>
        <v>106.14</v>
      </c>
      <c r="K33" s="50">
        <f t="shared" si="3"/>
        <v>1273.68</v>
      </c>
      <c r="L33" s="27"/>
      <c r="M33" s="51">
        <v>50</v>
      </c>
      <c r="N33" s="52">
        <f t="shared" si="4"/>
        <v>600</v>
      </c>
      <c r="O33" s="49">
        <f t="shared" si="5"/>
        <v>27245.3856</v>
      </c>
      <c r="P33" s="34"/>
      <c r="Q33" s="34"/>
      <c r="R33" s="24"/>
      <c r="S33" s="55"/>
    </row>
    <row r="34" s="35" customFormat="1" spans="1:18">
      <c r="A34" s="21">
        <v>32</v>
      </c>
      <c r="B34" s="45"/>
      <c r="C34" s="45"/>
      <c r="D34" s="27">
        <v>405</v>
      </c>
      <c r="E34" s="45">
        <v>27.16</v>
      </c>
      <c r="F34" s="45">
        <v>16.48</v>
      </c>
      <c r="G34" s="45">
        <v>43.64</v>
      </c>
      <c r="H34" s="40">
        <f t="shared" si="0"/>
        <v>2607.9264</v>
      </c>
      <c r="I34" s="48">
        <f t="shared" si="1"/>
        <v>31295.1168</v>
      </c>
      <c r="J34" s="49">
        <f t="shared" si="2"/>
        <v>130.92</v>
      </c>
      <c r="K34" s="50">
        <f t="shared" si="3"/>
        <v>1571.04</v>
      </c>
      <c r="L34" s="45"/>
      <c r="M34" s="51">
        <v>50</v>
      </c>
      <c r="N34" s="52">
        <f t="shared" si="4"/>
        <v>600</v>
      </c>
      <c r="O34" s="49">
        <f t="shared" si="5"/>
        <v>33466.1568</v>
      </c>
      <c r="P34" s="45"/>
      <c r="Q34" s="45"/>
      <c r="R34" s="45"/>
    </row>
    <row r="35" spans="1:18">
      <c r="A35" s="21">
        <v>33</v>
      </c>
      <c r="B35" s="45"/>
      <c r="C35" s="45"/>
      <c r="D35" s="27">
        <v>406</v>
      </c>
      <c r="E35" s="45">
        <v>22.57</v>
      </c>
      <c r="F35" s="46">
        <v>13.7</v>
      </c>
      <c r="G35" s="45">
        <v>36.27</v>
      </c>
      <c r="H35" s="40">
        <f t="shared" si="0"/>
        <v>2167.4952</v>
      </c>
      <c r="I35" s="48">
        <f t="shared" si="1"/>
        <v>26009.9424</v>
      </c>
      <c r="J35" s="49">
        <f t="shared" si="2"/>
        <v>108.81</v>
      </c>
      <c r="K35" s="50">
        <f t="shared" si="3"/>
        <v>1305.72</v>
      </c>
      <c r="L35" s="45"/>
      <c r="M35" s="51">
        <v>50</v>
      </c>
      <c r="N35" s="52">
        <f t="shared" si="4"/>
        <v>600</v>
      </c>
      <c r="O35" s="49">
        <f t="shared" si="5"/>
        <v>27915.6624</v>
      </c>
      <c r="P35" s="45"/>
      <c r="Q35" s="45"/>
      <c r="R35" s="45"/>
    </row>
    <row r="36" spans="1:18">
      <c r="A36" s="21">
        <v>34</v>
      </c>
      <c r="B36" s="45"/>
      <c r="C36" s="45"/>
      <c r="D36" s="27">
        <v>407</v>
      </c>
      <c r="E36" s="45">
        <v>26.09</v>
      </c>
      <c r="F36" s="45">
        <v>15.83</v>
      </c>
      <c r="G36" s="45">
        <v>41.92</v>
      </c>
      <c r="H36" s="40">
        <f t="shared" si="0"/>
        <v>2505.1392</v>
      </c>
      <c r="I36" s="48">
        <f t="shared" si="1"/>
        <v>30061.6704</v>
      </c>
      <c r="J36" s="49">
        <f t="shared" si="2"/>
        <v>125.76</v>
      </c>
      <c r="K36" s="50">
        <f t="shared" si="3"/>
        <v>1509.12</v>
      </c>
      <c r="L36" s="45"/>
      <c r="M36" s="51">
        <v>50</v>
      </c>
      <c r="N36" s="52">
        <f t="shared" si="4"/>
        <v>600</v>
      </c>
      <c r="O36" s="49">
        <f t="shared" si="5"/>
        <v>32170.7904</v>
      </c>
      <c r="P36" s="45"/>
      <c r="Q36" s="45"/>
      <c r="R36" s="45"/>
    </row>
    <row r="37" spans="1:18">
      <c r="A37" s="21">
        <v>35</v>
      </c>
      <c r="B37" s="45"/>
      <c r="C37" s="45"/>
      <c r="D37" s="27">
        <v>408</v>
      </c>
      <c r="E37" s="45">
        <v>30.44</v>
      </c>
      <c r="F37" s="45">
        <v>18.48</v>
      </c>
      <c r="G37" s="45">
        <v>48.92</v>
      </c>
      <c r="H37" s="40">
        <f t="shared" si="0"/>
        <v>2923.4592</v>
      </c>
      <c r="I37" s="48">
        <f t="shared" si="1"/>
        <v>35081.5104</v>
      </c>
      <c r="J37" s="49">
        <f t="shared" si="2"/>
        <v>146.76</v>
      </c>
      <c r="K37" s="50">
        <f t="shared" si="3"/>
        <v>1761.12</v>
      </c>
      <c r="L37" s="45"/>
      <c r="M37" s="51">
        <v>50</v>
      </c>
      <c r="N37" s="52">
        <f t="shared" si="4"/>
        <v>600</v>
      </c>
      <c r="O37" s="49">
        <f t="shared" si="5"/>
        <v>37442.6304</v>
      </c>
      <c r="P37" s="45"/>
      <c r="Q37" s="45"/>
      <c r="R37" s="45"/>
    </row>
    <row r="38" spans="1:18">
      <c r="A38" s="21">
        <v>36</v>
      </c>
      <c r="B38" s="45"/>
      <c r="C38" s="45"/>
      <c r="D38" s="27">
        <v>409</v>
      </c>
      <c r="E38" s="45">
        <v>31.56</v>
      </c>
      <c r="F38" s="45">
        <v>19.15</v>
      </c>
      <c r="G38" s="45">
        <v>50.71</v>
      </c>
      <c r="H38" s="40">
        <f t="shared" si="0"/>
        <v>3030.4296</v>
      </c>
      <c r="I38" s="48">
        <f t="shared" si="1"/>
        <v>36365.1552</v>
      </c>
      <c r="J38" s="49">
        <f t="shared" si="2"/>
        <v>152.13</v>
      </c>
      <c r="K38" s="50">
        <f t="shared" si="3"/>
        <v>1825.56</v>
      </c>
      <c r="L38" s="45"/>
      <c r="M38" s="51">
        <v>50</v>
      </c>
      <c r="N38" s="52">
        <f t="shared" si="4"/>
        <v>600</v>
      </c>
      <c r="O38" s="49">
        <f t="shared" si="5"/>
        <v>38790.7152</v>
      </c>
      <c r="P38" s="45"/>
      <c r="Q38" s="45"/>
      <c r="R38" s="45"/>
    </row>
    <row r="39" spans="1:18">
      <c r="A39" s="21">
        <v>37</v>
      </c>
      <c r="B39" s="45"/>
      <c r="C39" s="45"/>
      <c r="D39" s="27">
        <v>410</v>
      </c>
      <c r="E39" s="46">
        <v>20.5</v>
      </c>
      <c r="F39" s="45">
        <v>12.44</v>
      </c>
      <c r="G39" s="45">
        <v>32.94</v>
      </c>
      <c r="H39" s="40">
        <f t="shared" si="0"/>
        <v>1968.4944</v>
      </c>
      <c r="I39" s="48">
        <f t="shared" si="1"/>
        <v>23621.9328</v>
      </c>
      <c r="J39" s="49">
        <f t="shared" si="2"/>
        <v>98.82</v>
      </c>
      <c r="K39" s="50">
        <f t="shared" si="3"/>
        <v>1185.84</v>
      </c>
      <c r="L39" s="45"/>
      <c r="M39" s="51">
        <v>50</v>
      </c>
      <c r="N39" s="52">
        <f t="shared" si="4"/>
        <v>600</v>
      </c>
      <c r="O39" s="49">
        <f t="shared" si="5"/>
        <v>25407.7728</v>
      </c>
      <c r="P39" s="45"/>
      <c r="Q39" s="45"/>
      <c r="R39" s="45"/>
    </row>
    <row r="40" spans="1:18">
      <c r="A40" s="21">
        <v>38</v>
      </c>
      <c r="B40" s="45"/>
      <c r="C40" s="45"/>
      <c r="D40" s="27">
        <v>411</v>
      </c>
      <c r="E40" s="45">
        <v>52.27</v>
      </c>
      <c r="F40" s="45">
        <v>31.72</v>
      </c>
      <c r="G40" s="45">
        <v>83.99</v>
      </c>
      <c r="H40" s="40">
        <f t="shared" si="0"/>
        <v>5019.2424</v>
      </c>
      <c r="I40" s="48">
        <f t="shared" si="1"/>
        <v>60230.9088</v>
      </c>
      <c r="J40" s="49">
        <f t="shared" si="2"/>
        <v>251.97</v>
      </c>
      <c r="K40" s="50">
        <f t="shared" si="3"/>
        <v>3023.64</v>
      </c>
      <c r="L40" s="45"/>
      <c r="M40" s="51">
        <v>50</v>
      </c>
      <c r="N40" s="52">
        <f t="shared" si="4"/>
        <v>600</v>
      </c>
      <c r="O40" s="49">
        <f t="shared" si="5"/>
        <v>63854.5488</v>
      </c>
      <c r="P40" s="45"/>
      <c r="Q40" s="45"/>
      <c r="R40" s="45"/>
    </row>
    <row r="41" spans="1:18">
      <c r="A41" s="21">
        <v>39</v>
      </c>
      <c r="B41" s="45"/>
      <c r="C41" s="45"/>
      <c r="D41" s="27">
        <v>412</v>
      </c>
      <c r="E41" s="45">
        <v>41.27</v>
      </c>
      <c r="F41" s="45">
        <v>25.05</v>
      </c>
      <c r="G41" s="45">
        <v>66.32</v>
      </c>
      <c r="H41" s="40">
        <f t="shared" si="0"/>
        <v>3963.2832</v>
      </c>
      <c r="I41" s="48">
        <f t="shared" si="1"/>
        <v>47559.3984</v>
      </c>
      <c r="J41" s="49">
        <f t="shared" si="2"/>
        <v>198.96</v>
      </c>
      <c r="K41" s="50">
        <f t="shared" si="3"/>
        <v>2387.52</v>
      </c>
      <c r="L41" s="45"/>
      <c r="M41" s="51">
        <v>50</v>
      </c>
      <c r="N41" s="52">
        <f t="shared" si="4"/>
        <v>600</v>
      </c>
      <c r="O41" s="49">
        <f t="shared" si="5"/>
        <v>50546.9184</v>
      </c>
      <c r="P41" s="45"/>
      <c r="Q41" s="45"/>
      <c r="R41" s="45"/>
    </row>
    <row r="42" spans="1:18">
      <c r="A42" s="21">
        <v>40</v>
      </c>
      <c r="B42" s="45"/>
      <c r="C42" s="45"/>
      <c r="D42" s="27">
        <v>413</v>
      </c>
      <c r="E42" s="45">
        <v>21.57</v>
      </c>
      <c r="F42" s="45">
        <v>13.09</v>
      </c>
      <c r="G42" s="45">
        <v>34.66</v>
      </c>
      <c r="H42" s="40">
        <f t="shared" si="0"/>
        <v>2071.2816</v>
      </c>
      <c r="I42" s="48">
        <f t="shared" si="1"/>
        <v>24855.3792</v>
      </c>
      <c r="J42" s="49">
        <f t="shared" si="2"/>
        <v>103.98</v>
      </c>
      <c r="K42" s="50">
        <f t="shared" si="3"/>
        <v>1247.76</v>
      </c>
      <c r="L42" s="45"/>
      <c r="M42" s="51">
        <v>50</v>
      </c>
      <c r="N42" s="52">
        <f t="shared" si="4"/>
        <v>600</v>
      </c>
      <c r="O42" s="49">
        <f t="shared" si="5"/>
        <v>26703.1392</v>
      </c>
      <c r="P42" s="45"/>
      <c r="Q42" s="45"/>
      <c r="R42" s="45"/>
    </row>
    <row r="43" spans="1:18">
      <c r="A43" s="21">
        <v>41</v>
      </c>
      <c r="B43" s="45"/>
      <c r="C43" s="45"/>
      <c r="D43" s="27">
        <v>415</v>
      </c>
      <c r="E43" s="45">
        <v>39.89</v>
      </c>
      <c r="F43" s="45">
        <v>24.21</v>
      </c>
      <c r="G43" s="46">
        <v>64.1</v>
      </c>
      <c r="H43" s="40">
        <f t="shared" si="0"/>
        <v>3830.616</v>
      </c>
      <c r="I43" s="48">
        <f t="shared" si="1"/>
        <v>45967.392</v>
      </c>
      <c r="J43" s="49">
        <f t="shared" si="2"/>
        <v>192.3</v>
      </c>
      <c r="K43" s="50">
        <f t="shared" si="3"/>
        <v>2307.6</v>
      </c>
      <c r="L43" s="45"/>
      <c r="M43" s="51">
        <v>50</v>
      </c>
      <c r="N43" s="52">
        <f t="shared" si="4"/>
        <v>600</v>
      </c>
      <c r="O43" s="49">
        <f t="shared" si="5"/>
        <v>48874.992</v>
      </c>
      <c r="P43" s="45"/>
      <c r="Q43" s="45"/>
      <c r="R43" s="45"/>
    </row>
    <row r="44" spans="1:18">
      <c r="A44" s="21">
        <v>42</v>
      </c>
      <c r="B44" s="45"/>
      <c r="C44" s="45"/>
      <c r="D44" s="27">
        <v>416</v>
      </c>
      <c r="E44" s="45">
        <v>18.13</v>
      </c>
      <c r="F44" s="46">
        <v>11</v>
      </c>
      <c r="G44" s="45">
        <v>29.13</v>
      </c>
      <c r="H44" s="40">
        <f t="shared" si="0"/>
        <v>1740.8088</v>
      </c>
      <c r="I44" s="48">
        <f t="shared" si="1"/>
        <v>20889.7056</v>
      </c>
      <c r="J44" s="49">
        <f t="shared" si="2"/>
        <v>87.39</v>
      </c>
      <c r="K44" s="50">
        <f t="shared" si="3"/>
        <v>1048.68</v>
      </c>
      <c r="L44" s="45"/>
      <c r="M44" s="51">
        <v>50</v>
      </c>
      <c r="N44" s="52">
        <f t="shared" si="4"/>
        <v>600</v>
      </c>
      <c r="O44" s="49">
        <f t="shared" si="5"/>
        <v>22538.3856</v>
      </c>
      <c r="P44" s="45"/>
      <c r="Q44" s="45"/>
      <c r="R44" s="45"/>
    </row>
    <row r="45" spans="1:18">
      <c r="A45" s="21">
        <v>43</v>
      </c>
      <c r="B45" s="45"/>
      <c r="C45" s="45"/>
      <c r="D45" s="27">
        <v>417</v>
      </c>
      <c r="E45" s="45">
        <v>18.13</v>
      </c>
      <c r="F45" s="46">
        <v>11</v>
      </c>
      <c r="G45" s="45">
        <v>29.13</v>
      </c>
      <c r="H45" s="40">
        <f t="shared" si="0"/>
        <v>1740.8088</v>
      </c>
      <c r="I45" s="48">
        <f t="shared" si="1"/>
        <v>20889.7056</v>
      </c>
      <c r="J45" s="49">
        <f t="shared" si="2"/>
        <v>87.39</v>
      </c>
      <c r="K45" s="50">
        <f t="shared" si="3"/>
        <v>1048.68</v>
      </c>
      <c r="L45" s="45"/>
      <c r="M45" s="51">
        <v>50</v>
      </c>
      <c r="N45" s="52">
        <f t="shared" si="4"/>
        <v>600</v>
      </c>
      <c r="O45" s="49">
        <f t="shared" si="5"/>
        <v>22538.3856</v>
      </c>
      <c r="P45" s="45"/>
      <c r="Q45" s="45"/>
      <c r="R45" s="45"/>
    </row>
    <row r="46" spans="1:18">
      <c r="A46" s="21">
        <v>44</v>
      </c>
      <c r="B46" s="45"/>
      <c r="C46" s="45"/>
      <c r="D46" s="27">
        <v>418</v>
      </c>
      <c r="E46" s="45">
        <v>17.82</v>
      </c>
      <c r="F46" s="45">
        <v>10.82</v>
      </c>
      <c r="G46" s="45">
        <v>28.64</v>
      </c>
      <c r="H46" s="40">
        <f t="shared" si="0"/>
        <v>1711.5264</v>
      </c>
      <c r="I46" s="48">
        <f t="shared" si="1"/>
        <v>20538.3168</v>
      </c>
      <c r="J46" s="49">
        <f t="shared" si="2"/>
        <v>85.92</v>
      </c>
      <c r="K46" s="50">
        <f t="shared" si="3"/>
        <v>1031.04</v>
      </c>
      <c r="L46" s="45"/>
      <c r="M46" s="51">
        <v>50</v>
      </c>
      <c r="N46" s="52">
        <f t="shared" si="4"/>
        <v>600</v>
      </c>
      <c r="O46" s="49">
        <f t="shared" si="5"/>
        <v>22169.3568</v>
      </c>
      <c r="P46" s="45"/>
      <c r="Q46" s="45"/>
      <c r="R46" s="45"/>
    </row>
    <row r="47" spans="1:18">
      <c r="A47" s="21">
        <v>45</v>
      </c>
      <c r="B47" s="45"/>
      <c r="C47" s="45"/>
      <c r="D47" s="27">
        <v>419</v>
      </c>
      <c r="E47" s="45">
        <v>17.64</v>
      </c>
      <c r="F47" s="45">
        <v>10.71</v>
      </c>
      <c r="G47" s="45">
        <v>28.35</v>
      </c>
      <c r="H47" s="40">
        <f t="shared" si="0"/>
        <v>1694.196</v>
      </c>
      <c r="I47" s="48">
        <f t="shared" si="1"/>
        <v>20330.352</v>
      </c>
      <c r="J47" s="49">
        <f t="shared" si="2"/>
        <v>85.05</v>
      </c>
      <c r="K47" s="50">
        <f t="shared" si="3"/>
        <v>1020.6</v>
      </c>
      <c r="L47" s="45"/>
      <c r="M47" s="51">
        <v>50</v>
      </c>
      <c r="N47" s="52">
        <f t="shared" si="4"/>
        <v>600</v>
      </c>
      <c r="O47" s="49">
        <f t="shared" si="5"/>
        <v>21950.952</v>
      </c>
      <c r="P47" s="45"/>
      <c r="Q47" s="45"/>
      <c r="R47" s="45"/>
    </row>
  </sheetData>
  <mergeCells count="1">
    <mergeCell ref="A1:R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4"/>
  <sheetViews>
    <sheetView tabSelected="1" zoomScale="85" zoomScaleNormal="85" workbookViewId="0">
      <selection activeCell="O9" sqref="O9"/>
    </sheetView>
  </sheetViews>
  <sheetFormatPr defaultColWidth="9" defaultRowHeight="13.5"/>
  <cols>
    <col min="1" max="1" width="5.75" customWidth="1"/>
    <col min="2" max="2" width="8.775" style="16" customWidth="1"/>
    <col min="3" max="3" width="19.225" customWidth="1"/>
    <col min="4" max="4" width="6.25" customWidth="1"/>
    <col min="5" max="5" width="8.75" customWidth="1"/>
    <col min="6" max="6" width="7" customWidth="1"/>
    <col min="7" max="7" width="6.625" customWidth="1"/>
    <col min="8" max="8" width="9.475" customWidth="1"/>
    <col min="9" max="9" width="10.6583333333333" customWidth="1"/>
    <col min="10" max="10" width="8.40833333333333" customWidth="1"/>
    <col min="11" max="11" width="9.69166666666667" customWidth="1"/>
    <col min="12" max="13" width="8.3" customWidth="1"/>
    <col min="14" max="14" width="10.5666666666667" style="17" customWidth="1"/>
    <col min="15" max="15" width="15.7833333333333" customWidth="1"/>
    <col min="16" max="16" width="13.125" customWidth="1"/>
    <col min="17" max="17" width="13.5166666666667" customWidth="1"/>
    <col min="18" max="18" width="14.3166666666667" customWidth="1"/>
    <col min="19" max="19" width="11.5"/>
    <col min="20" max="20" width="10.3833333333333"/>
  </cols>
  <sheetData>
    <row r="1" customFormat="1" ht="32" customHeight="1" spans="1:18">
      <c r="A1" s="18" t="s">
        <v>20</v>
      </c>
      <c r="B1" s="19"/>
      <c r="C1" s="20"/>
      <c r="D1" s="20"/>
      <c r="E1" s="20"/>
      <c r="F1" s="20"/>
      <c r="G1" s="20"/>
      <c r="H1" s="20"/>
      <c r="I1" s="32"/>
      <c r="J1" s="20"/>
      <c r="K1" s="20"/>
      <c r="L1" s="20"/>
      <c r="M1" s="20"/>
      <c r="N1" s="20"/>
      <c r="O1" s="20"/>
      <c r="P1" s="20"/>
      <c r="Q1" s="20"/>
      <c r="R1" s="20"/>
    </row>
    <row r="2" customFormat="1" ht="58" customHeight="1" spans="1:18">
      <c r="A2" s="21" t="s">
        <v>1</v>
      </c>
      <c r="B2" s="22" t="s">
        <v>2</v>
      </c>
      <c r="C2" s="21" t="s">
        <v>3</v>
      </c>
      <c r="D2" s="21" t="s">
        <v>4</v>
      </c>
      <c r="E2" s="23" t="s">
        <v>5</v>
      </c>
      <c r="F2" s="23" t="s">
        <v>6</v>
      </c>
      <c r="G2" s="23" t="s">
        <v>7</v>
      </c>
      <c r="H2" s="23" t="s">
        <v>21</v>
      </c>
      <c r="I2" s="30" t="s">
        <v>22</v>
      </c>
      <c r="J2" s="23" t="s">
        <v>23</v>
      </c>
      <c r="K2" s="23" t="s">
        <v>24</v>
      </c>
      <c r="L2" s="23" t="s">
        <v>13</v>
      </c>
      <c r="M2" s="23" t="s">
        <v>25</v>
      </c>
      <c r="N2" s="23" t="s">
        <v>15</v>
      </c>
      <c r="O2" s="23" t="s">
        <v>26</v>
      </c>
      <c r="P2" s="23" t="s">
        <v>16</v>
      </c>
      <c r="Q2" s="23" t="s">
        <v>17</v>
      </c>
      <c r="R2" s="30" t="s">
        <v>27</v>
      </c>
    </row>
    <row r="3" customFormat="1" ht="19" customHeight="1" spans="1:18">
      <c r="A3" s="21">
        <v>1</v>
      </c>
      <c r="B3" s="24" t="s">
        <v>28</v>
      </c>
      <c r="C3" s="21" t="s">
        <v>29</v>
      </c>
      <c r="D3" s="21">
        <v>201</v>
      </c>
      <c r="E3" s="25">
        <v>41.11</v>
      </c>
      <c r="F3" s="25">
        <v>25.86</v>
      </c>
      <c r="G3" s="25">
        <v>66.97</v>
      </c>
      <c r="H3" s="26">
        <f t="shared" ref="H3:H44" si="0">G3*1.34*1.2*30</f>
        <v>3230.6328</v>
      </c>
      <c r="I3" s="26">
        <f t="shared" ref="I3:M3" si="1">H3*2.5</f>
        <v>8076.582</v>
      </c>
      <c r="J3" s="26">
        <f t="shared" ref="J3:J17" si="2">G3*1.2*1.1</f>
        <v>88.4004</v>
      </c>
      <c r="K3" s="26">
        <f t="shared" si="1"/>
        <v>221.001</v>
      </c>
      <c r="L3" s="26">
        <v>50</v>
      </c>
      <c r="M3" s="26">
        <f t="shared" si="1"/>
        <v>125</v>
      </c>
      <c r="N3" s="33">
        <v>6353.2</v>
      </c>
      <c r="O3" s="26">
        <f t="shared" ref="O3:O44" si="3">M3+K3+I3</f>
        <v>8422.583</v>
      </c>
      <c r="P3" s="34" t="s">
        <v>30</v>
      </c>
      <c r="Q3" s="34" t="s">
        <v>31</v>
      </c>
      <c r="R3" s="27">
        <v>3</v>
      </c>
    </row>
    <row r="4" customFormat="1" ht="19" customHeight="1" spans="1:18">
      <c r="A4" s="21">
        <v>2</v>
      </c>
      <c r="B4" s="24" t="s">
        <v>32</v>
      </c>
      <c r="C4" s="27" t="s">
        <v>33</v>
      </c>
      <c r="D4" s="21">
        <v>202</v>
      </c>
      <c r="E4" s="25">
        <v>48.72</v>
      </c>
      <c r="F4" s="25">
        <v>30.65</v>
      </c>
      <c r="G4" s="25">
        <v>79.37</v>
      </c>
      <c r="H4" s="26">
        <f t="shared" si="0"/>
        <v>3828.8088</v>
      </c>
      <c r="I4" s="26">
        <f>H4*2.5</f>
        <v>9572.022</v>
      </c>
      <c r="J4" s="26">
        <f t="shared" si="2"/>
        <v>104.7684</v>
      </c>
      <c r="K4" s="26">
        <f>J4*2.5</f>
        <v>261.921</v>
      </c>
      <c r="L4" s="26">
        <v>50</v>
      </c>
      <c r="M4" s="26">
        <f>L4*2</f>
        <v>100</v>
      </c>
      <c r="N4" s="33">
        <v>7506.4</v>
      </c>
      <c r="O4" s="26">
        <f t="shared" si="3"/>
        <v>9933.943</v>
      </c>
      <c r="P4" s="34" t="s">
        <v>30</v>
      </c>
      <c r="Q4" s="34" t="s">
        <v>31</v>
      </c>
      <c r="R4" s="27">
        <v>3</v>
      </c>
    </row>
    <row r="5" customFormat="1" ht="19" customHeight="1" spans="1:18">
      <c r="A5" s="21">
        <v>3</v>
      </c>
      <c r="B5" s="22" t="s">
        <v>34</v>
      </c>
      <c r="C5" s="21" t="s">
        <v>35</v>
      </c>
      <c r="D5" s="21">
        <v>203</v>
      </c>
      <c r="E5" s="25">
        <v>38.66</v>
      </c>
      <c r="F5" s="25">
        <v>24.32</v>
      </c>
      <c r="G5" s="25">
        <v>62.98</v>
      </c>
      <c r="H5" s="26">
        <f t="shared" si="0"/>
        <v>3038.1552</v>
      </c>
      <c r="I5" s="26">
        <f t="shared" ref="I5:I10" si="4">H5*R5</f>
        <v>9114.4656</v>
      </c>
      <c r="J5" s="26">
        <f t="shared" si="2"/>
        <v>83.1336</v>
      </c>
      <c r="K5" s="26">
        <f t="shared" ref="K5:K10" si="5">J5*R5</f>
        <v>249.4008</v>
      </c>
      <c r="L5" s="26">
        <v>50</v>
      </c>
      <c r="M5" s="26">
        <f t="shared" ref="M5:M10" si="6">L5*R5</f>
        <v>150</v>
      </c>
      <c r="N5" s="33">
        <v>7140.79</v>
      </c>
      <c r="O5" s="26">
        <f t="shared" si="3"/>
        <v>9513.8664</v>
      </c>
      <c r="P5" s="34" t="s">
        <v>30</v>
      </c>
      <c r="Q5" s="34" t="s">
        <v>31</v>
      </c>
      <c r="R5" s="27">
        <v>3</v>
      </c>
    </row>
    <row r="6" customFormat="1" ht="19" customHeight="1" spans="1:18">
      <c r="A6" s="21">
        <v>4</v>
      </c>
      <c r="B6" s="22" t="s">
        <v>36</v>
      </c>
      <c r="C6" s="21" t="s">
        <v>37</v>
      </c>
      <c r="D6" s="21">
        <v>205</v>
      </c>
      <c r="E6" s="25">
        <v>34.38</v>
      </c>
      <c r="F6" s="25">
        <v>21.63</v>
      </c>
      <c r="G6" s="25">
        <v>56.01</v>
      </c>
      <c r="H6" s="26">
        <f t="shared" si="0"/>
        <v>2701.9224</v>
      </c>
      <c r="I6" s="26">
        <f t="shared" si="4"/>
        <v>8105.7672</v>
      </c>
      <c r="J6" s="26">
        <f t="shared" si="2"/>
        <v>73.9332</v>
      </c>
      <c r="K6" s="26">
        <f t="shared" si="5"/>
        <v>221.7996</v>
      </c>
      <c r="L6" s="26">
        <v>50</v>
      </c>
      <c r="M6" s="26">
        <f t="shared" si="6"/>
        <v>150</v>
      </c>
      <c r="N6" s="33">
        <v>6367.11</v>
      </c>
      <c r="O6" s="26">
        <f t="shared" si="3"/>
        <v>8477.5668</v>
      </c>
      <c r="P6" s="34" t="s">
        <v>30</v>
      </c>
      <c r="Q6" s="34" t="s">
        <v>31</v>
      </c>
      <c r="R6" s="27">
        <v>3</v>
      </c>
    </row>
    <row r="7" customFormat="1" ht="19" customHeight="1" spans="1:18">
      <c r="A7" s="21">
        <v>5</v>
      </c>
      <c r="B7" s="28" t="s">
        <v>38</v>
      </c>
      <c r="C7" s="27" t="s">
        <v>39</v>
      </c>
      <c r="D7" s="21">
        <v>206</v>
      </c>
      <c r="E7" s="25">
        <v>34.54</v>
      </c>
      <c r="F7" s="25">
        <v>21.73</v>
      </c>
      <c r="G7" s="25">
        <v>56.27</v>
      </c>
      <c r="H7" s="26">
        <f t="shared" si="0"/>
        <v>2714.4648</v>
      </c>
      <c r="I7" s="26">
        <f t="shared" si="4"/>
        <v>8143.3944</v>
      </c>
      <c r="J7" s="26">
        <f t="shared" si="2"/>
        <v>74.2764</v>
      </c>
      <c r="K7" s="26">
        <f t="shared" si="5"/>
        <v>222.8292</v>
      </c>
      <c r="L7" s="26">
        <v>50</v>
      </c>
      <c r="M7" s="26">
        <f t="shared" si="6"/>
        <v>150</v>
      </c>
      <c r="N7" s="33">
        <v>6395.96</v>
      </c>
      <c r="O7" s="26">
        <f t="shared" si="3"/>
        <v>8516.2236</v>
      </c>
      <c r="P7" s="34" t="s">
        <v>30</v>
      </c>
      <c r="Q7" s="34" t="s">
        <v>31</v>
      </c>
      <c r="R7" s="27">
        <v>3</v>
      </c>
    </row>
    <row r="8" customFormat="1" ht="19" customHeight="1" spans="1:18">
      <c r="A8" s="21">
        <v>6</v>
      </c>
      <c r="B8" s="21" t="s">
        <v>40</v>
      </c>
      <c r="C8" s="27" t="s">
        <v>41</v>
      </c>
      <c r="D8" s="21">
        <v>207</v>
      </c>
      <c r="E8" s="25">
        <v>34.38</v>
      </c>
      <c r="F8" s="25">
        <v>21.63</v>
      </c>
      <c r="G8" s="25">
        <v>56.01</v>
      </c>
      <c r="H8" s="26">
        <f t="shared" si="0"/>
        <v>2701.9224</v>
      </c>
      <c r="I8" s="26">
        <f t="shared" si="4"/>
        <v>5403.8448</v>
      </c>
      <c r="J8" s="26">
        <f t="shared" si="2"/>
        <v>73.9332</v>
      </c>
      <c r="K8" s="26">
        <f t="shared" si="5"/>
        <v>147.8664</v>
      </c>
      <c r="L8" s="26">
        <v>50</v>
      </c>
      <c r="M8" s="26">
        <f t="shared" si="6"/>
        <v>100</v>
      </c>
      <c r="N8" s="33">
        <v>4350.75</v>
      </c>
      <c r="O8" s="26">
        <f t="shared" si="3"/>
        <v>5651.7112</v>
      </c>
      <c r="P8" s="34" t="s">
        <v>42</v>
      </c>
      <c r="Q8" s="34" t="s">
        <v>31</v>
      </c>
      <c r="R8" s="27">
        <v>2</v>
      </c>
    </row>
    <row r="9" customFormat="1" ht="19" customHeight="1" spans="1:18">
      <c r="A9" s="21">
        <v>7</v>
      </c>
      <c r="B9" s="21" t="s">
        <v>43</v>
      </c>
      <c r="C9" s="27" t="s">
        <v>44</v>
      </c>
      <c r="D9" s="21">
        <v>208</v>
      </c>
      <c r="E9" s="25">
        <v>40.51</v>
      </c>
      <c r="F9" s="25">
        <v>25.49</v>
      </c>
      <c r="G9" s="25">
        <v>66</v>
      </c>
      <c r="H9" s="26">
        <f t="shared" si="0"/>
        <v>3183.84</v>
      </c>
      <c r="I9" s="26">
        <f t="shared" si="4"/>
        <v>9551.52</v>
      </c>
      <c r="J9" s="26">
        <f t="shared" si="2"/>
        <v>87.12</v>
      </c>
      <c r="K9" s="26">
        <f t="shared" si="5"/>
        <v>261.36</v>
      </c>
      <c r="L9" s="26">
        <v>50</v>
      </c>
      <c r="M9" s="26">
        <f t="shared" si="6"/>
        <v>150</v>
      </c>
      <c r="N9" s="33">
        <v>7476</v>
      </c>
      <c r="O9" s="26">
        <f t="shared" si="3"/>
        <v>9962.88</v>
      </c>
      <c r="P9" s="34" t="s">
        <v>30</v>
      </c>
      <c r="Q9" s="34" t="s">
        <v>31</v>
      </c>
      <c r="R9" s="27">
        <v>3</v>
      </c>
    </row>
    <row r="10" customFormat="1" ht="19" customHeight="1" spans="1:18">
      <c r="A10" s="21">
        <v>8</v>
      </c>
      <c r="B10" s="27" t="s">
        <v>45</v>
      </c>
      <c r="C10" s="27" t="s">
        <v>46</v>
      </c>
      <c r="D10" s="21">
        <v>209</v>
      </c>
      <c r="E10" s="25">
        <v>29.77</v>
      </c>
      <c r="F10" s="25">
        <v>18.73</v>
      </c>
      <c r="G10" s="25">
        <v>48.5</v>
      </c>
      <c r="H10" s="26">
        <f t="shared" si="0"/>
        <v>2339.64</v>
      </c>
      <c r="I10" s="26">
        <f t="shared" si="4"/>
        <v>7018.92</v>
      </c>
      <c r="J10" s="26">
        <f t="shared" si="2"/>
        <v>64.02</v>
      </c>
      <c r="K10" s="26">
        <f t="shared" si="5"/>
        <v>192.06</v>
      </c>
      <c r="L10" s="26">
        <v>50</v>
      </c>
      <c r="M10" s="26">
        <f t="shared" si="6"/>
        <v>150</v>
      </c>
      <c r="N10" s="33">
        <v>5533.5</v>
      </c>
      <c r="O10" s="26">
        <f t="shared" si="3"/>
        <v>7360.98</v>
      </c>
      <c r="P10" s="34" t="s">
        <v>30</v>
      </c>
      <c r="Q10" s="34" t="s">
        <v>31</v>
      </c>
      <c r="R10" s="27">
        <v>3</v>
      </c>
    </row>
    <row r="11" customFormat="1" ht="19" customHeight="1" spans="1:18">
      <c r="A11" s="21">
        <v>9</v>
      </c>
      <c r="B11" s="21" t="s">
        <v>47</v>
      </c>
      <c r="C11" s="27" t="s">
        <v>48</v>
      </c>
      <c r="D11" s="21">
        <v>210</v>
      </c>
      <c r="E11" s="25">
        <v>56.55</v>
      </c>
      <c r="F11" s="25">
        <v>35.58</v>
      </c>
      <c r="G11" s="25">
        <v>92.13</v>
      </c>
      <c r="H11" s="26">
        <f t="shared" si="0"/>
        <v>4444.3512</v>
      </c>
      <c r="I11" s="26">
        <f>H11*1.5</f>
        <v>6666.5268</v>
      </c>
      <c r="J11" s="26">
        <f t="shared" si="2"/>
        <v>121.6116</v>
      </c>
      <c r="K11" s="26">
        <f>J11*1.5</f>
        <v>182.4174</v>
      </c>
      <c r="L11" s="26">
        <v>50</v>
      </c>
      <c r="M11" s="26">
        <v>50</v>
      </c>
      <c r="N11" s="33">
        <v>5190.86</v>
      </c>
      <c r="O11" s="26">
        <f t="shared" si="3"/>
        <v>6898.9442</v>
      </c>
      <c r="P11" s="34" t="s">
        <v>30</v>
      </c>
      <c r="Q11" s="34" t="s">
        <v>49</v>
      </c>
      <c r="R11" s="27">
        <v>2</v>
      </c>
    </row>
    <row r="12" customFormat="1" ht="19" customHeight="1" spans="1:18">
      <c r="A12" s="21">
        <v>10</v>
      </c>
      <c r="B12" s="21" t="s">
        <v>50</v>
      </c>
      <c r="C12" s="27" t="s">
        <v>51</v>
      </c>
      <c r="D12" s="21">
        <v>211</v>
      </c>
      <c r="E12" s="25">
        <v>44.66</v>
      </c>
      <c r="F12" s="25">
        <v>28.1</v>
      </c>
      <c r="G12" s="25">
        <v>72.76</v>
      </c>
      <c r="H12" s="26">
        <f t="shared" si="0"/>
        <v>3509.9424</v>
      </c>
      <c r="I12" s="26">
        <f t="shared" ref="I12:I18" si="7">H12*R12</f>
        <v>10529.8272</v>
      </c>
      <c r="J12" s="26">
        <f t="shared" si="2"/>
        <v>96.0432</v>
      </c>
      <c r="K12" s="26">
        <f t="shared" ref="K12:K17" si="8">J12*R12</f>
        <v>288.1296</v>
      </c>
      <c r="L12" s="26">
        <v>50</v>
      </c>
      <c r="M12" s="26">
        <f t="shared" ref="M12:M17" si="9">L12*R12</f>
        <v>150</v>
      </c>
      <c r="N12" s="33">
        <v>8270.01</v>
      </c>
      <c r="O12" s="26">
        <f t="shared" si="3"/>
        <v>10967.9568</v>
      </c>
      <c r="P12" s="34" t="s">
        <v>30</v>
      </c>
      <c r="Q12" s="34" t="s">
        <v>31</v>
      </c>
      <c r="R12" s="27">
        <v>3</v>
      </c>
    </row>
    <row r="13" customFormat="1" ht="19" customHeight="1" spans="1:18">
      <c r="A13" s="21">
        <v>11</v>
      </c>
      <c r="B13" s="21" t="s">
        <v>52</v>
      </c>
      <c r="C13" s="27" t="s">
        <v>53</v>
      </c>
      <c r="D13" s="21">
        <v>212</v>
      </c>
      <c r="E13" s="25">
        <v>50.64</v>
      </c>
      <c r="F13" s="25">
        <v>31.86</v>
      </c>
      <c r="G13" s="25">
        <v>82.5</v>
      </c>
      <c r="H13" s="26">
        <f t="shared" si="0"/>
        <v>3979.8</v>
      </c>
      <c r="I13" s="26">
        <f t="shared" si="7"/>
        <v>11939.4</v>
      </c>
      <c r="J13" s="26">
        <f t="shared" si="2"/>
        <v>108.9</v>
      </c>
      <c r="K13" s="26">
        <f t="shared" si="8"/>
        <v>326.7</v>
      </c>
      <c r="L13" s="26">
        <v>50</v>
      </c>
      <c r="M13" s="26">
        <f t="shared" si="9"/>
        <v>150</v>
      </c>
      <c r="N13" s="33">
        <v>9357</v>
      </c>
      <c r="O13" s="26">
        <f t="shared" si="3"/>
        <v>12416.1</v>
      </c>
      <c r="P13" s="34" t="s">
        <v>30</v>
      </c>
      <c r="Q13" s="34" t="s">
        <v>31</v>
      </c>
      <c r="R13" s="27">
        <v>3</v>
      </c>
    </row>
    <row r="14" customFormat="1" ht="19" customHeight="1" spans="1:18">
      <c r="A14" s="21">
        <v>12</v>
      </c>
      <c r="B14" s="21" t="s">
        <v>54</v>
      </c>
      <c r="C14" s="29" t="s">
        <v>55</v>
      </c>
      <c r="D14" s="21">
        <v>213</v>
      </c>
      <c r="E14" s="25">
        <v>36.53</v>
      </c>
      <c r="F14" s="25">
        <v>22.98</v>
      </c>
      <c r="G14" s="25">
        <v>59.51</v>
      </c>
      <c r="H14" s="26">
        <f t="shared" si="0"/>
        <v>2870.7624</v>
      </c>
      <c r="I14" s="26">
        <f t="shared" si="7"/>
        <v>2870.7624</v>
      </c>
      <c r="J14" s="26">
        <f t="shared" si="2"/>
        <v>78.5532</v>
      </c>
      <c r="K14" s="26">
        <f t="shared" si="8"/>
        <v>78.5532</v>
      </c>
      <c r="L14" s="26">
        <v>50</v>
      </c>
      <c r="M14" s="26">
        <f t="shared" si="9"/>
        <v>50</v>
      </c>
      <c r="N14" s="33">
        <v>2263.77</v>
      </c>
      <c r="O14" s="26">
        <f t="shared" si="3"/>
        <v>2999.3156</v>
      </c>
      <c r="P14" s="34" t="s">
        <v>30</v>
      </c>
      <c r="Q14" s="34" t="s">
        <v>56</v>
      </c>
      <c r="R14" s="27">
        <v>1</v>
      </c>
    </row>
    <row r="15" customFormat="1" ht="19" customHeight="1" spans="1:18">
      <c r="A15" s="21">
        <v>13</v>
      </c>
      <c r="B15" s="24" t="s">
        <v>57</v>
      </c>
      <c r="C15" s="27" t="s">
        <v>58</v>
      </c>
      <c r="D15" s="21">
        <v>213</v>
      </c>
      <c r="E15" s="25">
        <v>36.53</v>
      </c>
      <c r="F15" s="25">
        <v>22.98</v>
      </c>
      <c r="G15" s="25">
        <v>59.51</v>
      </c>
      <c r="H15" s="26">
        <f t="shared" si="0"/>
        <v>2870.7624</v>
      </c>
      <c r="I15" s="26">
        <f t="shared" si="7"/>
        <v>5741.5248</v>
      </c>
      <c r="J15" s="26">
        <f t="shared" si="2"/>
        <v>78.5532</v>
      </c>
      <c r="K15" s="26">
        <f t="shared" si="8"/>
        <v>157.1064</v>
      </c>
      <c r="L15" s="26">
        <v>50</v>
      </c>
      <c r="M15" s="26">
        <f t="shared" si="9"/>
        <v>100</v>
      </c>
      <c r="N15" s="33">
        <v>4527.54</v>
      </c>
      <c r="O15" s="26">
        <f t="shared" si="3"/>
        <v>5998.6312</v>
      </c>
      <c r="P15" s="34" t="s">
        <v>42</v>
      </c>
      <c r="Q15" s="34" t="s">
        <v>31</v>
      </c>
      <c r="R15" s="27">
        <v>2</v>
      </c>
    </row>
    <row r="16" customFormat="1" ht="19" customHeight="1" spans="1:18">
      <c r="A16" s="21">
        <v>14</v>
      </c>
      <c r="B16" s="24" t="s">
        <v>59</v>
      </c>
      <c r="C16" s="27" t="s">
        <v>60</v>
      </c>
      <c r="D16" s="21">
        <v>301</v>
      </c>
      <c r="E16" s="25">
        <v>30.04</v>
      </c>
      <c r="F16" s="25">
        <v>18.9</v>
      </c>
      <c r="G16" s="25">
        <v>48.94</v>
      </c>
      <c r="H16" s="26">
        <f t="shared" si="0"/>
        <v>2360.8656</v>
      </c>
      <c r="I16" s="26">
        <f t="shared" si="7"/>
        <v>7082.5968</v>
      </c>
      <c r="J16" s="26">
        <f t="shared" si="2"/>
        <v>64.6008</v>
      </c>
      <c r="K16" s="26">
        <f t="shared" si="8"/>
        <v>193.8024</v>
      </c>
      <c r="L16" s="26">
        <v>50</v>
      </c>
      <c r="M16" s="26">
        <f t="shared" si="9"/>
        <v>150</v>
      </c>
      <c r="N16" s="33">
        <v>5611.71</v>
      </c>
      <c r="O16" s="26">
        <f t="shared" si="3"/>
        <v>7426.3992</v>
      </c>
      <c r="P16" s="34" t="s">
        <v>30</v>
      </c>
      <c r="Q16" s="34" t="s">
        <v>31</v>
      </c>
      <c r="R16" s="27">
        <v>3</v>
      </c>
    </row>
    <row r="17" customFormat="1" ht="19" customHeight="1" spans="1:18">
      <c r="A17" s="21">
        <v>15</v>
      </c>
      <c r="B17" s="24" t="s">
        <v>61</v>
      </c>
      <c r="C17" s="30" t="s">
        <v>62</v>
      </c>
      <c r="D17" s="27">
        <v>302</v>
      </c>
      <c r="E17" s="25">
        <v>30.1</v>
      </c>
      <c r="F17" s="25">
        <v>18.94</v>
      </c>
      <c r="G17" s="25">
        <v>49.04</v>
      </c>
      <c r="H17" s="26">
        <f t="shared" si="0"/>
        <v>2365.6896</v>
      </c>
      <c r="I17" s="26">
        <f t="shared" si="7"/>
        <v>7097.0688</v>
      </c>
      <c r="J17" s="26">
        <f t="shared" si="2"/>
        <v>64.7328</v>
      </c>
      <c r="K17" s="26">
        <f t="shared" si="8"/>
        <v>194.1984</v>
      </c>
      <c r="L17" s="26">
        <v>50</v>
      </c>
      <c r="M17" s="26">
        <f t="shared" si="9"/>
        <v>150</v>
      </c>
      <c r="N17" s="33">
        <v>5622.87</v>
      </c>
      <c r="O17" s="26">
        <f t="shared" si="3"/>
        <v>7441.2672</v>
      </c>
      <c r="P17" s="34" t="s">
        <v>30</v>
      </c>
      <c r="Q17" s="34" t="s">
        <v>31</v>
      </c>
      <c r="R17" s="27">
        <v>3</v>
      </c>
    </row>
    <row r="18" customFormat="1" ht="19" customHeight="1" spans="1:18">
      <c r="A18" s="21">
        <v>16</v>
      </c>
      <c r="B18" s="24" t="s">
        <v>63</v>
      </c>
      <c r="C18" s="30" t="s">
        <v>64</v>
      </c>
      <c r="D18" s="21">
        <v>303</v>
      </c>
      <c r="E18" s="25">
        <v>47.41</v>
      </c>
      <c r="F18" s="25">
        <v>29.83</v>
      </c>
      <c r="G18" s="25">
        <v>77.24</v>
      </c>
      <c r="H18" s="26">
        <f t="shared" si="0"/>
        <v>3726.0576</v>
      </c>
      <c r="I18" s="26">
        <f t="shared" si="7"/>
        <v>11178.1728</v>
      </c>
      <c r="J18" s="26">
        <v>0</v>
      </c>
      <c r="K18" s="26">
        <v>0</v>
      </c>
      <c r="L18" s="26">
        <v>0</v>
      </c>
      <c r="M18" s="26">
        <v>0</v>
      </c>
      <c r="N18" s="33">
        <v>8341.92</v>
      </c>
      <c r="O18" s="26">
        <f t="shared" si="3"/>
        <v>11178.1728</v>
      </c>
      <c r="P18" s="34" t="s">
        <v>30</v>
      </c>
      <c r="Q18" s="34" t="s">
        <v>65</v>
      </c>
      <c r="R18" s="27">
        <v>3</v>
      </c>
    </row>
    <row r="19" customFormat="1" ht="19" customHeight="1" spans="1:18">
      <c r="A19" s="21">
        <v>17</v>
      </c>
      <c r="B19" s="28" t="s">
        <v>66</v>
      </c>
      <c r="C19" s="27" t="s">
        <v>67</v>
      </c>
      <c r="D19" s="21">
        <v>305</v>
      </c>
      <c r="E19" s="25">
        <v>54.73</v>
      </c>
      <c r="F19" s="25">
        <v>34.43</v>
      </c>
      <c r="G19" s="25">
        <v>89.16</v>
      </c>
      <c r="H19" s="26">
        <f t="shared" si="0"/>
        <v>4301.0784</v>
      </c>
      <c r="I19" s="26">
        <f t="shared" ref="I19:M19" si="10">H19*1.5</f>
        <v>6451.6176</v>
      </c>
      <c r="J19" s="26">
        <f t="shared" ref="J19:J22" si="11">G19*1.2*1.1</f>
        <v>117.6912</v>
      </c>
      <c r="K19" s="26">
        <f t="shared" si="10"/>
        <v>176.5368</v>
      </c>
      <c r="L19" s="26">
        <v>50</v>
      </c>
      <c r="M19" s="26">
        <f t="shared" si="10"/>
        <v>75</v>
      </c>
      <c r="N19" s="33">
        <v>5050.13</v>
      </c>
      <c r="O19" s="26">
        <f t="shared" si="3"/>
        <v>6703.1544</v>
      </c>
      <c r="P19" s="34" t="s">
        <v>30</v>
      </c>
      <c r="Q19" s="34" t="s">
        <v>49</v>
      </c>
      <c r="R19" s="27">
        <v>2</v>
      </c>
    </row>
    <row r="20" customFormat="1" ht="19" customHeight="1" spans="1:18">
      <c r="A20" s="21">
        <v>18</v>
      </c>
      <c r="B20" s="22" t="s">
        <v>68</v>
      </c>
      <c r="C20" s="30" t="s">
        <v>69</v>
      </c>
      <c r="D20" s="21">
        <v>306</v>
      </c>
      <c r="E20" s="25">
        <v>20.77</v>
      </c>
      <c r="F20" s="25">
        <v>13.07</v>
      </c>
      <c r="G20" s="25">
        <v>33.84</v>
      </c>
      <c r="H20" s="26">
        <f t="shared" si="0"/>
        <v>1632.4416</v>
      </c>
      <c r="I20" s="26">
        <f t="shared" ref="I20:I28" si="12">H20*R20</f>
        <v>4897.3248</v>
      </c>
      <c r="J20" s="26">
        <f t="shared" si="11"/>
        <v>44.6688</v>
      </c>
      <c r="K20" s="26">
        <f t="shared" ref="K20:K22" si="13">J20*R20</f>
        <v>134.0064</v>
      </c>
      <c r="L20" s="26">
        <v>50</v>
      </c>
      <c r="M20" s="26">
        <f t="shared" ref="M20:M22" si="14">L20*R20</f>
        <v>150</v>
      </c>
      <c r="N20" s="33">
        <v>3926.55</v>
      </c>
      <c r="O20" s="26">
        <f t="shared" si="3"/>
        <v>5181.3312</v>
      </c>
      <c r="P20" s="34" t="s">
        <v>30</v>
      </c>
      <c r="Q20" s="34" t="s">
        <v>31</v>
      </c>
      <c r="R20" s="27">
        <v>3</v>
      </c>
    </row>
    <row r="21" customFormat="1" ht="19" customHeight="1" spans="1:18">
      <c r="A21" s="21">
        <v>19</v>
      </c>
      <c r="B21" s="24" t="s">
        <v>70</v>
      </c>
      <c r="C21" s="27" t="s">
        <v>71</v>
      </c>
      <c r="D21" s="21">
        <v>307</v>
      </c>
      <c r="E21" s="25">
        <v>19.92</v>
      </c>
      <c r="F21" s="25">
        <v>12.53</v>
      </c>
      <c r="G21" s="25">
        <v>32.45</v>
      </c>
      <c r="H21" s="26">
        <f t="shared" si="0"/>
        <v>1565.388</v>
      </c>
      <c r="I21" s="26">
        <f t="shared" si="12"/>
        <v>4696.164</v>
      </c>
      <c r="J21" s="26">
        <f t="shared" si="11"/>
        <v>42.834</v>
      </c>
      <c r="K21" s="26">
        <f t="shared" si="13"/>
        <v>128.502</v>
      </c>
      <c r="L21" s="26">
        <v>50</v>
      </c>
      <c r="M21" s="26">
        <f t="shared" si="14"/>
        <v>150</v>
      </c>
      <c r="N21" s="33">
        <v>3771.42</v>
      </c>
      <c r="O21" s="26">
        <f t="shared" si="3"/>
        <v>4974.666</v>
      </c>
      <c r="P21" s="34" t="s">
        <v>30</v>
      </c>
      <c r="Q21" s="34" t="s">
        <v>31</v>
      </c>
      <c r="R21" s="27">
        <v>3</v>
      </c>
    </row>
    <row r="22" customFormat="1" ht="19" customHeight="1" spans="1:18">
      <c r="A22" s="21">
        <v>20</v>
      </c>
      <c r="B22" s="24" t="s">
        <v>72</v>
      </c>
      <c r="C22" s="31" t="s">
        <v>73</v>
      </c>
      <c r="D22" s="21">
        <v>308</v>
      </c>
      <c r="E22" s="25">
        <v>19.98</v>
      </c>
      <c r="F22" s="25">
        <v>12.57</v>
      </c>
      <c r="G22" s="25">
        <v>32.55</v>
      </c>
      <c r="H22" s="26">
        <f t="shared" si="0"/>
        <v>1570.212</v>
      </c>
      <c r="I22" s="26">
        <f t="shared" si="12"/>
        <v>4710.636</v>
      </c>
      <c r="J22" s="26">
        <f t="shared" si="11"/>
        <v>42.966</v>
      </c>
      <c r="K22" s="26">
        <f t="shared" si="13"/>
        <v>128.898</v>
      </c>
      <c r="L22" s="26">
        <v>50</v>
      </c>
      <c r="M22" s="26">
        <f t="shared" si="14"/>
        <v>150</v>
      </c>
      <c r="N22" s="33">
        <v>3782.58</v>
      </c>
      <c r="O22" s="26">
        <f t="shared" si="3"/>
        <v>4989.534</v>
      </c>
      <c r="P22" s="34" t="s">
        <v>30</v>
      </c>
      <c r="Q22" s="34" t="s">
        <v>31</v>
      </c>
      <c r="R22" s="27">
        <v>3</v>
      </c>
    </row>
    <row r="23" customFormat="1" ht="19" customHeight="1" spans="1:18">
      <c r="A23" s="21">
        <v>21</v>
      </c>
      <c r="B23" s="24" t="s">
        <v>74</v>
      </c>
      <c r="C23" s="27" t="s">
        <v>75</v>
      </c>
      <c r="D23" s="21">
        <v>309</v>
      </c>
      <c r="E23" s="25">
        <v>36.32</v>
      </c>
      <c r="F23" s="25">
        <v>22.85</v>
      </c>
      <c r="G23" s="25">
        <v>59.17</v>
      </c>
      <c r="H23" s="26">
        <f t="shared" si="0"/>
        <v>2854.3608</v>
      </c>
      <c r="I23" s="26">
        <f t="shared" si="12"/>
        <v>5708.7216</v>
      </c>
      <c r="J23" s="26">
        <v>0</v>
      </c>
      <c r="K23" s="26">
        <v>0</v>
      </c>
      <c r="L23" s="26">
        <v>0</v>
      </c>
      <c r="M23" s="26">
        <v>0</v>
      </c>
      <c r="N23" s="33">
        <v>4260.24</v>
      </c>
      <c r="O23" s="26">
        <f t="shared" si="3"/>
        <v>5708.7216</v>
      </c>
      <c r="P23" s="34" t="s">
        <v>42</v>
      </c>
      <c r="Q23" s="34" t="s">
        <v>31</v>
      </c>
      <c r="R23" s="27">
        <v>2</v>
      </c>
    </row>
    <row r="24" customFormat="1" ht="19" customHeight="1" spans="1:18">
      <c r="A24" s="21">
        <v>22</v>
      </c>
      <c r="B24" s="24" t="s">
        <v>76</v>
      </c>
      <c r="C24" s="27" t="s">
        <v>77</v>
      </c>
      <c r="D24" s="21">
        <v>310</v>
      </c>
      <c r="E24" s="25">
        <v>17.28</v>
      </c>
      <c r="F24" s="25">
        <v>10.87</v>
      </c>
      <c r="G24" s="25">
        <v>28.15</v>
      </c>
      <c r="H24" s="26">
        <f t="shared" si="0"/>
        <v>1357.956</v>
      </c>
      <c r="I24" s="26">
        <f t="shared" si="12"/>
        <v>4073.868</v>
      </c>
      <c r="J24" s="26">
        <f t="shared" ref="J24:J27" si="15">G24*1.2*1.1</f>
        <v>37.158</v>
      </c>
      <c r="K24" s="26">
        <f t="shared" ref="K24:K27" si="16">J24*R24</f>
        <v>111.474</v>
      </c>
      <c r="L24" s="26">
        <v>50</v>
      </c>
      <c r="M24" s="26">
        <f t="shared" ref="M24:M27" si="17">L24*R24</f>
        <v>150</v>
      </c>
      <c r="N24" s="33">
        <v>3291.54</v>
      </c>
      <c r="O24" s="26">
        <f t="shared" si="3"/>
        <v>4335.342</v>
      </c>
      <c r="P24" s="34" t="s">
        <v>30</v>
      </c>
      <c r="Q24" s="34" t="s">
        <v>31</v>
      </c>
      <c r="R24" s="27">
        <v>3</v>
      </c>
    </row>
    <row r="25" customFormat="1" ht="19" customHeight="1" spans="1:18">
      <c r="A25" s="21">
        <v>23</v>
      </c>
      <c r="B25" s="24" t="s">
        <v>78</v>
      </c>
      <c r="C25" s="31" t="s">
        <v>79</v>
      </c>
      <c r="D25" s="21">
        <v>311</v>
      </c>
      <c r="E25" s="25">
        <v>17.53</v>
      </c>
      <c r="F25" s="25">
        <v>11.03</v>
      </c>
      <c r="G25" s="25">
        <v>28.56</v>
      </c>
      <c r="H25" s="26">
        <f t="shared" si="0"/>
        <v>1377.7344</v>
      </c>
      <c r="I25" s="26">
        <f t="shared" si="12"/>
        <v>4133.2032</v>
      </c>
      <c r="J25" s="26">
        <f t="shared" si="15"/>
        <v>37.6992</v>
      </c>
      <c r="K25" s="26">
        <f t="shared" si="16"/>
        <v>113.0976</v>
      </c>
      <c r="L25" s="26">
        <v>50</v>
      </c>
      <c r="M25" s="26">
        <f t="shared" si="17"/>
        <v>150</v>
      </c>
      <c r="N25" s="33">
        <v>3337.29</v>
      </c>
      <c r="O25" s="26">
        <f t="shared" si="3"/>
        <v>4396.3008</v>
      </c>
      <c r="P25" s="34" t="s">
        <v>30</v>
      </c>
      <c r="Q25" s="34" t="s">
        <v>31</v>
      </c>
      <c r="R25" s="27">
        <v>3</v>
      </c>
    </row>
    <row r="26" customFormat="1" ht="19" customHeight="1" spans="1:18">
      <c r="A26" s="21">
        <v>24</v>
      </c>
      <c r="B26" s="24" t="s">
        <v>80</v>
      </c>
      <c r="C26" s="27" t="s">
        <v>81</v>
      </c>
      <c r="D26" s="27">
        <v>401</v>
      </c>
      <c r="E26" s="25">
        <v>30.02</v>
      </c>
      <c r="F26" s="25">
        <v>18.89</v>
      </c>
      <c r="G26" s="25">
        <v>48.91</v>
      </c>
      <c r="H26" s="26">
        <f t="shared" si="0"/>
        <v>2359.4184</v>
      </c>
      <c r="I26" s="26">
        <f t="shared" si="12"/>
        <v>7078.2552</v>
      </c>
      <c r="J26" s="26">
        <f t="shared" si="15"/>
        <v>64.5612</v>
      </c>
      <c r="K26" s="26">
        <f t="shared" si="16"/>
        <v>193.6836</v>
      </c>
      <c r="L26" s="26">
        <v>50</v>
      </c>
      <c r="M26" s="26">
        <f t="shared" si="17"/>
        <v>150</v>
      </c>
      <c r="N26" s="33">
        <v>5608.35</v>
      </c>
      <c r="O26" s="26">
        <f t="shared" si="3"/>
        <v>7421.9388</v>
      </c>
      <c r="P26" s="34" t="s">
        <v>30</v>
      </c>
      <c r="Q26" s="34" t="s">
        <v>31</v>
      </c>
      <c r="R26" s="27">
        <v>3</v>
      </c>
    </row>
    <row r="27" customFormat="1" ht="19" customHeight="1" spans="1:18">
      <c r="A27" s="21">
        <v>25</v>
      </c>
      <c r="B27" s="24" t="s">
        <v>82</v>
      </c>
      <c r="C27" s="27" t="s">
        <v>83</v>
      </c>
      <c r="D27" s="27">
        <v>402</v>
      </c>
      <c r="E27" s="25">
        <v>30.04</v>
      </c>
      <c r="F27" s="25">
        <v>18.9</v>
      </c>
      <c r="G27" s="25">
        <v>48.94</v>
      </c>
      <c r="H27" s="26">
        <f t="shared" si="0"/>
        <v>2360.8656</v>
      </c>
      <c r="I27" s="26">
        <f t="shared" si="12"/>
        <v>7082.5968</v>
      </c>
      <c r="J27" s="26">
        <f t="shared" si="15"/>
        <v>64.6008</v>
      </c>
      <c r="K27" s="26">
        <f t="shared" si="16"/>
        <v>193.8024</v>
      </c>
      <c r="L27" s="26">
        <v>50</v>
      </c>
      <c r="M27" s="26">
        <f t="shared" si="17"/>
        <v>150</v>
      </c>
      <c r="N27" s="33">
        <v>5611.71</v>
      </c>
      <c r="O27" s="26">
        <f t="shared" si="3"/>
        <v>7426.3992</v>
      </c>
      <c r="P27" s="34" t="s">
        <v>30</v>
      </c>
      <c r="Q27" s="34" t="s">
        <v>31</v>
      </c>
      <c r="R27" s="27">
        <v>3</v>
      </c>
    </row>
    <row r="28" customFormat="1" ht="19" customHeight="1" spans="1:18">
      <c r="A28" s="21">
        <v>26</v>
      </c>
      <c r="B28" s="24" t="s">
        <v>84</v>
      </c>
      <c r="C28" s="31" t="s">
        <v>33</v>
      </c>
      <c r="D28" s="21">
        <v>403</v>
      </c>
      <c r="E28" s="25">
        <v>47.38</v>
      </c>
      <c r="F28" s="25">
        <v>29.81</v>
      </c>
      <c r="G28" s="25">
        <v>77.19</v>
      </c>
      <c r="H28" s="26">
        <f t="shared" si="0"/>
        <v>3723.6456</v>
      </c>
      <c r="I28" s="26">
        <f t="shared" si="12"/>
        <v>11170.9368</v>
      </c>
      <c r="J28" s="26">
        <v>0</v>
      </c>
      <c r="K28" s="26">
        <v>0</v>
      </c>
      <c r="L28" s="26">
        <v>0</v>
      </c>
      <c r="M28" s="26">
        <v>0</v>
      </c>
      <c r="N28" s="33">
        <v>8336.52</v>
      </c>
      <c r="O28" s="26">
        <f t="shared" si="3"/>
        <v>11170.9368</v>
      </c>
      <c r="P28" s="34" t="s">
        <v>30</v>
      </c>
      <c r="Q28" s="34" t="s">
        <v>31</v>
      </c>
      <c r="R28" s="27">
        <v>3</v>
      </c>
    </row>
    <row r="29" customFormat="1" ht="19" customHeight="1" spans="1:18">
      <c r="A29" s="21">
        <v>27</v>
      </c>
      <c r="B29" s="24" t="s">
        <v>85</v>
      </c>
      <c r="C29" s="31" t="s">
        <v>86</v>
      </c>
      <c r="D29" s="21">
        <v>405</v>
      </c>
      <c r="E29" s="25">
        <v>47.88</v>
      </c>
      <c r="F29" s="25">
        <v>30.12</v>
      </c>
      <c r="G29" s="25">
        <v>78</v>
      </c>
      <c r="H29" s="26">
        <f t="shared" si="0"/>
        <v>3762.72</v>
      </c>
      <c r="I29" s="26">
        <f>H29*1.5</f>
        <v>5644.08</v>
      </c>
      <c r="J29" s="26">
        <f t="shared" ref="J29:J35" si="18">G29*1.2*1.1</f>
        <v>102.96</v>
      </c>
      <c r="K29" s="26">
        <f>J29*1.5</f>
        <v>154.44</v>
      </c>
      <c r="L29" s="26">
        <v>50</v>
      </c>
      <c r="M29" s="26">
        <v>50</v>
      </c>
      <c r="N29" s="33">
        <v>5806.4</v>
      </c>
      <c r="O29" s="26">
        <f t="shared" si="3"/>
        <v>5848.52</v>
      </c>
      <c r="P29" s="34" t="s">
        <v>30</v>
      </c>
      <c r="Q29" s="34" t="s">
        <v>49</v>
      </c>
      <c r="R29" s="27">
        <v>2</v>
      </c>
    </row>
    <row r="30" customFormat="1" ht="19" customHeight="1" spans="1:18">
      <c r="A30" s="21">
        <v>28</v>
      </c>
      <c r="B30" s="24" t="s">
        <v>87</v>
      </c>
      <c r="C30" s="27" t="s">
        <v>88</v>
      </c>
      <c r="D30" s="21">
        <v>406</v>
      </c>
      <c r="E30" s="25">
        <v>25.38</v>
      </c>
      <c r="F30" s="25">
        <v>15.97</v>
      </c>
      <c r="G30" s="25">
        <v>41.35</v>
      </c>
      <c r="H30" s="26">
        <f t="shared" si="0"/>
        <v>1994.724</v>
      </c>
      <c r="I30" s="26">
        <f t="shared" ref="I30:I44" si="19">H30*R30</f>
        <v>5984.172</v>
      </c>
      <c r="J30" s="26">
        <f t="shared" si="18"/>
        <v>54.582</v>
      </c>
      <c r="K30" s="26">
        <f t="shared" ref="K30:K35" si="20">J30*R30</f>
        <v>163.746</v>
      </c>
      <c r="L30" s="26">
        <v>50</v>
      </c>
      <c r="M30" s="26">
        <f t="shared" ref="M30:M44" si="21">L30*R30</f>
        <v>150</v>
      </c>
      <c r="N30" s="33">
        <v>4764.66</v>
      </c>
      <c r="O30" s="26">
        <f t="shared" si="3"/>
        <v>6297.918</v>
      </c>
      <c r="P30" s="34" t="s">
        <v>30</v>
      </c>
      <c r="Q30" s="34" t="s">
        <v>31</v>
      </c>
      <c r="R30" s="27">
        <v>3</v>
      </c>
    </row>
    <row r="31" customFormat="1" ht="19" customHeight="1" spans="1:18">
      <c r="A31" s="21">
        <v>29</v>
      </c>
      <c r="B31" s="24" t="s">
        <v>89</v>
      </c>
      <c r="C31" s="27" t="s">
        <v>90</v>
      </c>
      <c r="D31" s="21">
        <v>407</v>
      </c>
      <c r="E31" s="25">
        <v>29.68</v>
      </c>
      <c r="F31" s="25">
        <v>18.67</v>
      </c>
      <c r="G31" s="25">
        <v>48.35</v>
      </c>
      <c r="H31" s="26">
        <f t="shared" si="0"/>
        <v>2332.404</v>
      </c>
      <c r="I31" s="26">
        <f t="shared" si="19"/>
        <v>6997.212</v>
      </c>
      <c r="J31" s="26">
        <f t="shared" si="18"/>
        <v>63.822</v>
      </c>
      <c r="K31" s="26">
        <f t="shared" si="20"/>
        <v>191.466</v>
      </c>
      <c r="L31" s="26">
        <v>50</v>
      </c>
      <c r="M31" s="26">
        <f t="shared" si="21"/>
        <v>150</v>
      </c>
      <c r="N31" s="33">
        <v>5545.86</v>
      </c>
      <c r="O31" s="26">
        <f t="shared" si="3"/>
        <v>7338.678</v>
      </c>
      <c r="P31" s="34" t="s">
        <v>30</v>
      </c>
      <c r="Q31" s="34" t="s">
        <v>31</v>
      </c>
      <c r="R31" s="27">
        <v>3</v>
      </c>
    </row>
    <row r="32" customFormat="1" ht="19" customHeight="1" spans="1:18">
      <c r="A32" s="21">
        <v>30</v>
      </c>
      <c r="B32" s="24" t="s">
        <v>91</v>
      </c>
      <c r="C32" s="27" t="s">
        <v>92</v>
      </c>
      <c r="D32" s="21">
        <v>408</v>
      </c>
      <c r="E32" s="25">
        <v>30.07</v>
      </c>
      <c r="F32" s="25">
        <v>18.92</v>
      </c>
      <c r="G32" s="25">
        <v>48.99</v>
      </c>
      <c r="H32" s="26">
        <f t="shared" si="0"/>
        <v>2363.2776</v>
      </c>
      <c r="I32" s="26">
        <f t="shared" si="19"/>
        <v>7089.8328</v>
      </c>
      <c r="J32" s="26">
        <f t="shared" si="18"/>
        <v>64.6668</v>
      </c>
      <c r="K32" s="26">
        <f t="shared" si="20"/>
        <v>194.0004</v>
      </c>
      <c r="L32" s="26">
        <v>50</v>
      </c>
      <c r="M32" s="26">
        <f t="shared" si="21"/>
        <v>150</v>
      </c>
      <c r="N32" s="33">
        <v>5617.29</v>
      </c>
      <c r="O32" s="26">
        <f t="shared" si="3"/>
        <v>7433.8332</v>
      </c>
      <c r="P32" s="34" t="s">
        <v>30</v>
      </c>
      <c r="Q32" s="34" t="s">
        <v>31</v>
      </c>
      <c r="R32" s="27">
        <v>3</v>
      </c>
    </row>
    <row r="33" customFormat="1" ht="19" customHeight="1" spans="1:18">
      <c r="A33" s="21">
        <v>31</v>
      </c>
      <c r="B33" s="24" t="s">
        <v>93</v>
      </c>
      <c r="C33" s="23" t="s">
        <v>94</v>
      </c>
      <c r="D33" s="21">
        <v>409</v>
      </c>
      <c r="E33" s="25">
        <v>30.16</v>
      </c>
      <c r="F33" s="25">
        <v>18.98</v>
      </c>
      <c r="G33" s="25">
        <v>49.14</v>
      </c>
      <c r="H33" s="26">
        <f t="shared" si="0"/>
        <v>2370.5136</v>
      </c>
      <c r="I33" s="26">
        <f t="shared" si="19"/>
        <v>7111.5408</v>
      </c>
      <c r="J33" s="26">
        <f t="shared" si="18"/>
        <v>64.8648</v>
      </c>
      <c r="K33" s="26">
        <f t="shared" si="20"/>
        <v>194.5944</v>
      </c>
      <c r="L33" s="26">
        <v>50</v>
      </c>
      <c r="M33" s="26">
        <f t="shared" si="21"/>
        <v>150</v>
      </c>
      <c r="N33" s="33">
        <v>5634.03</v>
      </c>
      <c r="O33" s="26">
        <f t="shared" si="3"/>
        <v>7456.1352</v>
      </c>
      <c r="P33" s="34" t="s">
        <v>30</v>
      </c>
      <c r="Q33" s="34" t="s">
        <v>31</v>
      </c>
      <c r="R33" s="27">
        <v>3</v>
      </c>
    </row>
    <row r="34" customFormat="1" ht="19" customHeight="1" spans="1:18">
      <c r="A34" s="21">
        <v>32</v>
      </c>
      <c r="B34" s="24" t="s">
        <v>95</v>
      </c>
      <c r="C34" s="30" t="s">
        <v>96</v>
      </c>
      <c r="D34" s="21">
        <v>410</v>
      </c>
      <c r="E34" s="25">
        <v>40.51</v>
      </c>
      <c r="F34" s="25">
        <v>25.49</v>
      </c>
      <c r="G34" s="25">
        <v>66</v>
      </c>
      <c r="H34" s="26">
        <f t="shared" si="0"/>
        <v>3183.84</v>
      </c>
      <c r="I34" s="26">
        <f t="shared" si="19"/>
        <v>3183.84</v>
      </c>
      <c r="J34" s="26">
        <f t="shared" si="18"/>
        <v>87.12</v>
      </c>
      <c r="K34" s="26">
        <f t="shared" si="20"/>
        <v>87.12</v>
      </c>
      <c r="L34" s="26">
        <v>50</v>
      </c>
      <c r="M34" s="26">
        <f t="shared" si="21"/>
        <v>50</v>
      </c>
      <c r="N34" s="33">
        <v>2505.2</v>
      </c>
      <c r="O34" s="26">
        <f t="shared" si="3"/>
        <v>3320.96</v>
      </c>
      <c r="P34" s="34" t="s">
        <v>30</v>
      </c>
      <c r="Q34" s="34" t="s">
        <v>56</v>
      </c>
      <c r="R34" s="27">
        <v>1</v>
      </c>
    </row>
    <row r="35" customFormat="1" ht="19" customHeight="1" spans="1:18">
      <c r="A35" s="21">
        <v>33</v>
      </c>
      <c r="B35" s="30" t="s">
        <v>97</v>
      </c>
      <c r="C35" s="27" t="s">
        <v>98</v>
      </c>
      <c r="D35" s="21">
        <v>410</v>
      </c>
      <c r="E35" s="25">
        <v>40.51</v>
      </c>
      <c r="F35" s="25">
        <v>25.49</v>
      </c>
      <c r="G35" s="25">
        <v>66</v>
      </c>
      <c r="H35" s="26">
        <f t="shared" si="0"/>
        <v>3183.84</v>
      </c>
      <c r="I35" s="26">
        <f t="shared" si="19"/>
        <v>6367.68</v>
      </c>
      <c r="J35" s="26">
        <f t="shared" si="18"/>
        <v>87.12</v>
      </c>
      <c r="K35" s="26">
        <f t="shared" si="20"/>
        <v>174.24</v>
      </c>
      <c r="L35" s="26">
        <v>50</v>
      </c>
      <c r="M35" s="26">
        <f t="shared" si="21"/>
        <v>100</v>
      </c>
      <c r="N35" s="33">
        <v>5010.4</v>
      </c>
      <c r="O35" s="26">
        <f t="shared" si="3"/>
        <v>6641.92</v>
      </c>
      <c r="P35" s="34" t="s">
        <v>42</v>
      </c>
      <c r="Q35" s="34" t="s">
        <v>31</v>
      </c>
      <c r="R35" s="27">
        <v>2</v>
      </c>
    </row>
    <row r="36" customFormat="1" ht="19" customHeight="1" spans="1:18">
      <c r="A36" s="21">
        <v>34</v>
      </c>
      <c r="B36" s="30" t="s">
        <v>99</v>
      </c>
      <c r="C36" s="27" t="s">
        <v>100</v>
      </c>
      <c r="D36" s="21">
        <v>411</v>
      </c>
      <c r="E36" s="25">
        <v>39.91</v>
      </c>
      <c r="F36" s="25">
        <v>25.11</v>
      </c>
      <c r="G36" s="25">
        <v>65.02</v>
      </c>
      <c r="H36" s="26">
        <f t="shared" si="0"/>
        <v>3136.5648</v>
      </c>
      <c r="I36" s="26">
        <f t="shared" si="19"/>
        <v>6273.1296</v>
      </c>
      <c r="J36" s="33">
        <v>0</v>
      </c>
      <c r="K36" s="33">
        <v>0</v>
      </c>
      <c r="L36" s="33">
        <v>50</v>
      </c>
      <c r="M36" s="33">
        <f t="shared" si="21"/>
        <v>100</v>
      </c>
      <c r="N36" s="33">
        <v>4781.44</v>
      </c>
      <c r="O36" s="26">
        <f t="shared" si="3"/>
        <v>6373.1296</v>
      </c>
      <c r="P36" s="34" t="s">
        <v>42</v>
      </c>
      <c r="Q36" s="34" t="s">
        <v>31</v>
      </c>
      <c r="R36" s="27">
        <v>2</v>
      </c>
    </row>
    <row r="37" customFormat="1" ht="19" customHeight="1" spans="1:18">
      <c r="A37" s="21">
        <v>35</v>
      </c>
      <c r="B37" s="27" t="s">
        <v>101</v>
      </c>
      <c r="C37" s="27" t="s">
        <v>102</v>
      </c>
      <c r="D37" s="27">
        <v>412</v>
      </c>
      <c r="E37" s="25">
        <v>20.02</v>
      </c>
      <c r="F37" s="25">
        <v>12.6</v>
      </c>
      <c r="G37" s="25">
        <v>32.62</v>
      </c>
      <c r="H37" s="26">
        <f t="shared" si="0"/>
        <v>1573.5888</v>
      </c>
      <c r="I37" s="26">
        <f t="shared" si="19"/>
        <v>4720.7664</v>
      </c>
      <c r="J37" s="33">
        <f t="shared" ref="J37:J44" si="22">G37*1.2*1.1</f>
        <v>43.0584</v>
      </c>
      <c r="K37" s="33">
        <f t="shared" ref="K37:K44" si="23">J37*R37</f>
        <v>129.1752</v>
      </c>
      <c r="L37" s="33">
        <v>50</v>
      </c>
      <c r="M37" s="33">
        <f t="shared" si="21"/>
        <v>150</v>
      </c>
      <c r="N37" s="33">
        <v>3790.38</v>
      </c>
      <c r="O37" s="26">
        <f t="shared" si="3"/>
        <v>4999.9416</v>
      </c>
      <c r="P37" s="34" t="s">
        <v>30</v>
      </c>
      <c r="Q37" s="34" t="s">
        <v>31</v>
      </c>
      <c r="R37" s="27">
        <v>3</v>
      </c>
    </row>
    <row r="38" customFormat="1" ht="19" customHeight="1" spans="1:18">
      <c r="A38" s="21">
        <v>36</v>
      </c>
      <c r="B38" s="24" t="s">
        <v>103</v>
      </c>
      <c r="C38" s="27" t="s">
        <v>104</v>
      </c>
      <c r="D38" s="21">
        <v>413</v>
      </c>
      <c r="E38" s="25">
        <v>39.72</v>
      </c>
      <c r="F38" s="25">
        <v>24.99</v>
      </c>
      <c r="G38" s="25">
        <v>64.71</v>
      </c>
      <c r="H38" s="26">
        <f t="shared" si="0"/>
        <v>3121.6104</v>
      </c>
      <c r="I38" s="26">
        <f t="shared" si="19"/>
        <v>3121.6104</v>
      </c>
      <c r="J38" s="33">
        <f t="shared" si="22"/>
        <v>85.4172</v>
      </c>
      <c r="K38" s="33">
        <f t="shared" si="23"/>
        <v>85.4172</v>
      </c>
      <c r="L38" s="33">
        <v>50</v>
      </c>
      <c r="M38" s="33">
        <f t="shared" si="21"/>
        <v>50</v>
      </c>
      <c r="N38" s="33">
        <v>2457.21</v>
      </c>
      <c r="O38" s="26">
        <f t="shared" si="3"/>
        <v>3257.0276</v>
      </c>
      <c r="P38" s="34" t="s">
        <v>30</v>
      </c>
      <c r="Q38" s="34" t="s">
        <v>56</v>
      </c>
      <c r="R38" s="27">
        <v>1</v>
      </c>
    </row>
    <row r="39" customFormat="1" ht="19" customHeight="1" spans="1:18">
      <c r="A39" s="21">
        <v>37</v>
      </c>
      <c r="B39" s="24" t="s">
        <v>105</v>
      </c>
      <c r="C39" s="27" t="s">
        <v>106</v>
      </c>
      <c r="D39" s="21">
        <v>413</v>
      </c>
      <c r="E39" s="25">
        <v>39.72</v>
      </c>
      <c r="F39" s="25">
        <v>24.99</v>
      </c>
      <c r="G39" s="25">
        <v>64.71</v>
      </c>
      <c r="H39" s="26">
        <f t="shared" si="0"/>
        <v>3121.6104</v>
      </c>
      <c r="I39" s="26">
        <f t="shared" si="19"/>
        <v>6243.2208</v>
      </c>
      <c r="J39" s="26">
        <v>0</v>
      </c>
      <c r="K39" s="26">
        <v>0</v>
      </c>
      <c r="L39" s="26">
        <v>50</v>
      </c>
      <c r="M39" s="26">
        <f t="shared" si="21"/>
        <v>100</v>
      </c>
      <c r="N39" s="33">
        <v>4759.12</v>
      </c>
      <c r="O39" s="26">
        <f t="shared" si="3"/>
        <v>6343.2208</v>
      </c>
      <c r="P39" s="34" t="s">
        <v>42</v>
      </c>
      <c r="Q39" s="34" t="s">
        <v>31</v>
      </c>
      <c r="R39" s="27">
        <v>2</v>
      </c>
    </row>
    <row r="40" customFormat="1" ht="19" customHeight="1" spans="1:18">
      <c r="A40" s="21">
        <v>38</v>
      </c>
      <c r="B40" s="24" t="s">
        <v>107</v>
      </c>
      <c r="C40" s="27" t="s">
        <v>108</v>
      </c>
      <c r="D40" s="21">
        <v>415</v>
      </c>
      <c r="E40" s="25">
        <v>17.11</v>
      </c>
      <c r="F40" s="25">
        <v>10.76</v>
      </c>
      <c r="G40" s="25">
        <v>27.87</v>
      </c>
      <c r="H40" s="26">
        <f t="shared" si="0"/>
        <v>1344.4488</v>
      </c>
      <c r="I40" s="26">
        <f t="shared" si="19"/>
        <v>4033.3464</v>
      </c>
      <c r="J40" s="26">
        <f t="shared" si="22"/>
        <v>36.7884</v>
      </c>
      <c r="K40" s="26">
        <f t="shared" si="23"/>
        <v>110.3652</v>
      </c>
      <c r="L40" s="26">
        <v>50</v>
      </c>
      <c r="M40" s="26">
        <f t="shared" si="21"/>
        <v>150</v>
      </c>
      <c r="N40" s="33">
        <v>3260.28</v>
      </c>
      <c r="O40" s="26">
        <f t="shared" si="3"/>
        <v>4293.7116</v>
      </c>
      <c r="P40" s="34" t="s">
        <v>30</v>
      </c>
      <c r="Q40" s="34" t="s">
        <v>31</v>
      </c>
      <c r="R40" s="27">
        <v>3</v>
      </c>
    </row>
    <row r="41" customFormat="1" ht="19" customHeight="1" spans="1:18">
      <c r="A41" s="21">
        <v>39</v>
      </c>
      <c r="B41" s="24" t="s">
        <v>109</v>
      </c>
      <c r="C41" s="27" t="s">
        <v>110</v>
      </c>
      <c r="D41" s="21">
        <v>416</v>
      </c>
      <c r="E41" s="25">
        <v>17.11</v>
      </c>
      <c r="F41" s="25">
        <v>10.76</v>
      </c>
      <c r="G41" s="25">
        <v>27.87</v>
      </c>
      <c r="H41" s="26">
        <f t="shared" si="0"/>
        <v>1344.4488</v>
      </c>
      <c r="I41" s="26">
        <f t="shared" si="19"/>
        <v>1344.4488</v>
      </c>
      <c r="J41" s="26">
        <f t="shared" si="22"/>
        <v>36.7884</v>
      </c>
      <c r="K41" s="26">
        <f t="shared" si="23"/>
        <v>36.7884</v>
      </c>
      <c r="L41" s="26">
        <v>50</v>
      </c>
      <c r="M41" s="26">
        <f t="shared" si="21"/>
        <v>50</v>
      </c>
      <c r="N41" s="33">
        <v>1086.76</v>
      </c>
      <c r="O41" s="26">
        <f t="shared" si="3"/>
        <v>1431.2372</v>
      </c>
      <c r="P41" s="34" t="s">
        <v>30</v>
      </c>
      <c r="Q41" s="34" t="s">
        <v>56</v>
      </c>
      <c r="R41" s="27">
        <v>1</v>
      </c>
    </row>
    <row r="42" customFormat="1" ht="19" customHeight="1" spans="1:18">
      <c r="A42" s="21">
        <v>40</v>
      </c>
      <c r="B42" s="30" t="s">
        <v>111</v>
      </c>
      <c r="C42" s="31" t="s">
        <v>112</v>
      </c>
      <c r="D42" s="21">
        <v>416</v>
      </c>
      <c r="E42" s="25">
        <v>17.11</v>
      </c>
      <c r="F42" s="25">
        <v>10.76</v>
      </c>
      <c r="G42" s="25">
        <v>27.87</v>
      </c>
      <c r="H42" s="26">
        <f t="shared" si="0"/>
        <v>1344.4488</v>
      </c>
      <c r="I42" s="26">
        <f t="shared" si="19"/>
        <v>2688.8976</v>
      </c>
      <c r="J42" s="26">
        <f t="shared" si="22"/>
        <v>36.7884</v>
      </c>
      <c r="K42" s="26">
        <f t="shared" si="23"/>
        <v>73.5768</v>
      </c>
      <c r="L42" s="26">
        <v>50</v>
      </c>
      <c r="M42" s="26">
        <f t="shared" si="21"/>
        <v>100</v>
      </c>
      <c r="N42" s="33">
        <v>2173.52</v>
      </c>
      <c r="O42" s="26">
        <f t="shared" si="3"/>
        <v>2862.4744</v>
      </c>
      <c r="P42" s="34" t="s">
        <v>42</v>
      </c>
      <c r="Q42" s="34" t="s">
        <v>31</v>
      </c>
      <c r="R42" s="27">
        <v>2</v>
      </c>
    </row>
    <row r="43" customFormat="1" ht="19" customHeight="1" spans="1:18">
      <c r="A43" s="21">
        <v>41</v>
      </c>
      <c r="B43" s="30" t="s">
        <v>113</v>
      </c>
      <c r="C43" s="31" t="s">
        <v>114</v>
      </c>
      <c r="D43" s="21">
        <v>417</v>
      </c>
      <c r="E43" s="25">
        <v>16.8</v>
      </c>
      <c r="F43" s="25">
        <v>10.57</v>
      </c>
      <c r="G43" s="25">
        <v>27.37</v>
      </c>
      <c r="H43" s="26">
        <f t="shared" si="0"/>
        <v>1320.3288</v>
      </c>
      <c r="I43" s="26">
        <f t="shared" si="19"/>
        <v>3960.9864</v>
      </c>
      <c r="J43" s="26">
        <f t="shared" si="22"/>
        <v>36.1284</v>
      </c>
      <c r="K43" s="26">
        <f t="shared" si="23"/>
        <v>108.3852</v>
      </c>
      <c r="L43" s="26">
        <v>50</v>
      </c>
      <c r="M43" s="26">
        <f t="shared" si="21"/>
        <v>150</v>
      </c>
      <c r="N43" s="33">
        <v>3204.48</v>
      </c>
      <c r="O43" s="26">
        <f t="shared" si="3"/>
        <v>4219.3716</v>
      </c>
      <c r="P43" s="34" t="s">
        <v>30</v>
      </c>
      <c r="Q43" s="34" t="s">
        <v>31</v>
      </c>
      <c r="R43" s="27">
        <v>3</v>
      </c>
    </row>
    <row r="44" customFormat="1" ht="19" customHeight="1" spans="1:18">
      <c r="A44" s="21">
        <v>42</v>
      </c>
      <c r="B44" s="24" t="s">
        <v>115</v>
      </c>
      <c r="C44" s="31" t="s">
        <v>116</v>
      </c>
      <c r="D44" s="27">
        <v>418</v>
      </c>
      <c r="E44" s="25">
        <v>17.04</v>
      </c>
      <c r="F44" s="25">
        <v>10.72</v>
      </c>
      <c r="G44" s="25">
        <v>27.76</v>
      </c>
      <c r="H44" s="26">
        <f t="shared" si="0"/>
        <v>1339.1424</v>
      </c>
      <c r="I44" s="26">
        <f t="shared" si="19"/>
        <v>4017.4272</v>
      </c>
      <c r="J44" s="26">
        <f t="shared" si="22"/>
        <v>36.6432</v>
      </c>
      <c r="K44" s="26">
        <f t="shared" si="23"/>
        <v>109.9296</v>
      </c>
      <c r="L44" s="26">
        <v>50</v>
      </c>
      <c r="M44" s="26">
        <f t="shared" si="21"/>
        <v>150</v>
      </c>
      <c r="N44" s="33">
        <v>3248.01</v>
      </c>
      <c r="O44" s="26">
        <f t="shared" si="3"/>
        <v>4277.3568</v>
      </c>
      <c r="P44" s="34" t="s">
        <v>30</v>
      </c>
      <c r="Q44" s="34" t="s">
        <v>31</v>
      </c>
      <c r="R44" s="27">
        <v>3</v>
      </c>
    </row>
  </sheetData>
  <mergeCells count="1">
    <mergeCell ref="A1:R1"/>
  </mergeCells>
  <pageMargins left="0.0388888888888889" right="0.196527777777778" top="0.432638888888889" bottom="0.354166666666667" header="0.196527777777778" footer="0.196527777777778"/>
  <pageSetup paperSize="9" scale="79" fitToHeight="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36"/>
  <sheetViews>
    <sheetView zoomScale="115" zoomScaleNormal="115" workbookViewId="0">
      <selection activeCell="I10" sqref="I10"/>
    </sheetView>
  </sheetViews>
  <sheetFormatPr defaultColWidth="9" defaultRowHeight="14.25"/>
  <cols>
    <col min="1" max="1" width="4.24166666666667" style="1" customWidth="1"/>
    <col min="2" max="2" width="7.175" style="1" customWidth="1"/>
    <col min="3" max="3" width="17.275" style="1" customWidth="1"/>
    <col min="4" max="4" width="6.25833333333333" style="1" customWidth="1"/>
    <col min="5" max="5" width="8.75833333333333" style="1" customWidth="1"/>
    <col min="6" max="6" width="7.00833333333333" style="1" customWidth="1"/>
    <col min="7" max="7" width="7.25833333333333" style="1" customWidth="1"/>
    <col min="8" max="8" width="9.475" style="1" customWidth="1"/>
    <col min="9" max="9" width="10.6583333333333" style="1" customWidth="1"/>
    <col min="10" max="10" width="8.40833333333333" style="1" customWidth="1"/>
    <col min="11" max="11" width="9.69166666666667" style="1" customWidth="1"/>
    <col min="12" max="14" width="8.30833333333333" style="1" customWidth="1"/>
    <col min="15" max="15" width="10.4416666666667" style="1" customWidth="1"/>
    <col min="16" max="16" width="13.125" style="1" customWidth="1"/>
    <col min="17" max="17" width="13.5166666666667" style="1" customWidth="1"/>
    <col min="18" max="18" width="14.3166666666667" style="1" customWidth="1"/>
    <col min="19" max="19" width="9.375" style="2"/>
    <col min="20" max="16384" width="9" style="2"/>
  </cols>
  <sheetData>
    <row r="1" s="1" customFormat="1" ht="32" customHeight="1" spans="1:18">
      <c r="A1" s="3" t="s">
        <v>117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</row>
    <row r="2" s="1" customFormat="1" ht="58" customHeight="1" spans="1:18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6" t="s">
        <v>21</v>
      </c>
      <c r="I2" s="10" t="s">
        <v>22</v>
      </c>
      <c r="J2" s="6" t="s">
        <v>23</v>
      </c>
      <c r="K2" s="6" t="s">
        <v>24</v>
      </c>
      <c r="L2" s="6" t="s">
        <v>13</v>
      </c>
      <c r="M2" s="6" t="s">
        <v>25</v>
      </c>
      <c r="N2" s="6" t="s">
        <v>118</v>
      </c>
      <c r="O2" s="6" t="s">
        <v>119</v>
      </c>
      <c r="P2" s="6" t="s">
        <v>16</v>
      </c>
      <c r="Q2" s="6" t="s">
        <v>17</v>
      </c>
      <c r="R2" s="15" t="s">
        <v>27</v>
      </c>
    </row>
    <row r="3" s="2" customFormat="1" ht="19" customHeight="1" spans="1:18">
      <c r="A3" s="8">
        <v>1</v>
      </c>
      <c r="B3" s="8" t="s">
        <v>120</v>
      </c>
      <c r="C3" s="8" t="s">
        <v>121</v>
      </c>
      <c r="D3" s="8">
        <v>101</v>
      </c>
      <c r="E3" s="8">
        <v>34.58</v>
      </c>
      <c r="F3" s="9">
        <v>14.39</v>
      </c>
      <c r="G3" s="8">
        <v>48.97</v>
      </c>
      <c r="H3" s="8">
        <v>2362.31</v>
      </c>
      <c r="I3" s="8">
        <f t="shared" ref="I3:I35" si="0">H3*R3</f>
        <v>7086.93</v>
      </c>
      <c r="J3" s="8">
        <v>64.64</v>
      </c>
      <c r="K3" s="9">
        <f t="shared" ref="K3:K35" si="1">J3*R3</f>
        <v>193.92</v>
      </c>
      <c r="L3" s="11">
        <v>50</v>
      </c>
      <c r="M3" s="11">
        <f t="shared" ref="M3:M10" si="2">L3*R3</f>
        <v>150</v>
      </c>
      <c r="N3" s="12">
        <v>6217.35</v>
      </c>
      <c r="O3" s="8">
        <f t="shared" ref="O3:O35" si="3">I3+K3+M3</f>
        <v>7430.85</v>
      </c>
      <c r="P3" s="13" t="s">
        <v>30</v>
      </c>
      <c r="Q3" s="13" t="s">
        <v>31</v>
      </c>
      <c r="R3" s="8">
        <v>3</v>
      </c>
    </row>
    <row r="4" s="2" customFormat="1" ht="19" customHeight="1" spans="1:18">
      <c r="A4" s="8">
        <v>2</v>
      </c>
      <c r="B4" s="8" t="s">
        <v>122</v>
      </c>
      <c r="C4" s="8" t="s">
        <v>123</v>
      </c>
      <c r="D4" s="8">
        <v>102</v>
      </c>
      <c r="E4" s="8">
        <v>34.19</v>
      </c>
      <c r="F4" s="9">
        <v>14.23</v>
      </c>
      <c r="G4" s="8">
        <v>48.42</v>
      </c>
      <c r="H4" s="8">
        <v>2335.78</v>
      </c>
      <c r="I4" s="8">
        <f t="shared" si="0"/>
        <v>4671.56</v>
      </c>
      <c r="J4" s="8">
        <v>63.91</v>
      </c>
      <c r="K4" s="9">
        <f t="shared" si="1"/>
        <v>127.82</v>
      </c>
      <c r="L4" s="11">
        <v>50</v>
      </c>
      <c r="M4" s="11">
        <f t="shared" si="2"/>
        <v>100</v>
      </c>
      <c r="N4" s="12">
        <v>4099.48</v>
      </c>
      <c r="O4" s="8">
        <f t="shared" si="3"/>
        <v>4899.38</v>
      </c>
      <c r="P4" s="13" t="s">
        <v>30</v>
      </c>
      <c r="Q4" s="13" t="s">
        <v>49</v>
      </c>
      <c r="R4" s="8">
        <v>2</v>
      </c>
    </row>
    <row r="5" s="2" customFormat="1" ht="19" customHeight="1" spans="1:18">
      <c r="A5" s="8">
        <v>3</v>
      </c>
      <c r="B5" s="8" t="s">
        <v>124</v>
      </c>
      <c r="C5" s="8" t="s">
        <v>125</v>
      </c>
      <c r="D5" s="8">
        <v>103</v>
      </c>
      <c r="E5" s="8">
        <v>31.88</v>
      </c>
      <c r="F5" s="9">
        <v>13.27</v>
      </c>
      <c r="G5" s="8">
        <v>45.15</v>
      </c>
      <c r="H5" s="8">
        <v>2178.03</v>
      </c>
      <c r="I5" s="8">
        <f t="shared" si="0"/>
        <v>6534.09</v>
      </c>
      <c r="J5" s="8">
        <v>59.59</v>
      </c>
      <c r="K5" s="9">
        <f t="shared" si="1"/>
        <v>178.77</v>
      </c>
      <c r="L5" s="11">
        <v>50</v>
      </c>
      <c r="M5" s="11">
        <f t="shared" si="2"/>
        <v>150</v>
      </c>
      <c r="N5" s="12">
        <v>5744.07</v>
      </c>
      <c r="O5" s="8">
        <f t="shared" si="3"/>
        <v>6862.86</v>
      </c>
      <c r="P5" s="13" t="s">
        <v>30</v>
      </c>
      <c r="Q5" s="13" t="s">
        <v>31</v>
      </c>
      <c r="R5" s="8">
        <v>3</v>
      </c>
    </row>
    <row r="6" s="2" customFormat="1" ht="19" customHeight="1" spans="1:18">
      <c r="A6" s="8">
        <v>4</v>
      </c>
      <c r="B6" s="8" t="s">
        <v>126</v>
      </c>
      <c r="C6" s="8" t="s">
        <v>127</v>
      </c>
      <c r="D6" s="8">
        <v>105</v>
      </c>
      <c r="E6" s="8">
        <v>31.18</v>
      </c>
      <c r="F6" s="9">
        <v>12.97</v>
      </c>
      <c r="G6" s="8">
        <v>44.15</v>
      </c>
      <c r="H6" s="8">
        <v>2129.79</v>
      </c>
      <c r="I6" s="8">
        <f t="shared" si="0"/>
        <v>4259.58</v>
      </c>
      <c r="J6" s="8">
        <v>58.27</v>
      </c>
      <c r="K6" s="9">
        <f t="shared" si="1"/>
        <v>116.54</v>
      </c>
      <c r="L6" s="11">
        <v>50</v>
      </c>
      <c r="M6" s="11">
        <f t="shared" si="2"/>
        <v>100</v>
      </c>
      <c r="N6" s="12">
        <v>3746.78</v>
      </c>
      <c r="O6" s="8">
        <f t="shared" si="3"/>
        <v>4476.12</v>
      </c>
      <c r="P6" s="13" t="s">
        <v>42</v>
      </c>
      <c r="Q6" s="13" t="s">
        <v>31</v>
      </c>
      <c r="R6" s="8">
        <v>2</v>
      </c>
    </row>
    <row r="7" s="2" customFormat="1" ht="19" customHeight="1" spans="1:18">
      <c r="A7" s="8">
        <v>5</v>
      </c>
      <c r="B7" s="8" t="s">
        <v>128</v>
      </c>
      <c r="C7" s="8" t="s">
        <v>129</v>
      </c>
      <c r="D7" s="8">
        <v>106</v>
      </c>
      <c r="E7" s="8">
        <v>26.67</v>
      </c>
      <c r="F7" s="9">
        <v>11.1</v>
      </c>
      <c r="G7" s="8">
        <v>37.77</v>
      </c>
      <c r="H7" s="8">
        <v>1822.02</v>
      </c>
      <c r="I7" s="8">
        <f t="shared" si="0"/>
        <v>5466.06</v>
      </c>
      <c r="J7" s="8">
        <v>49.85</v>
      </c>
      <c r="K7" s="9">
        <f t="shared" si="1"/>
        <v>149.55</v>
      </c>
      <c r="L7" s="11">
        <v>50</v>
      </c>
      <c r="M7" s="11">
        <f t="shared" si="2"/>
        <v>150</v>
      </c>
      <c r="N7" s="12">
        <v>4829.67</v>
      </c>
      <c r="O7" s="8">
        <f t="shared" si="3"/>
        <v>5765.61</v>
      </c>
      <c r="P7" s="13" t="s">
        <v>30</v>
      </c>
      <c r="Q7" s="13" t="s">
        <v>31</v>
      </c>
      <c r="R7" s="8">
        <v>3</v>
      </c>
    </row>
    <row r="8" s="2" customFormat="1" ht="19" customHeight="1" spans="1:18">
      <c r="A8" s="8">
        <v>6</v>
      </c>
      <c r="B8" s="8" t="s">
        <v>130</v>
      </c>
      <c r="C8" s="8" t="s">
        <v>131</v>
      </c>
      <c r="D8" s="8">
        <v>107</v>
      </c>
      <c r="E8" s="9">
        <v>28.86</v>
      </c>
      <c r="F8" s="9">
        <v>12.01</v>
      </c>
      <c r="G8" s="8">
        <v>40.87</v>
      </c>
      <c r="H8" s="8">
        <v>1971.56</v>
      </c>
      <c r="I8" s="8">
        <f t="shared" si="0"/>
        <v>5914.68</v>
      </c>
      <c r="J8" s="8">
        <v>53.94</v>
      </c>
      <c r="K8" s="9">
        <f t="shared" si="1"/>
        <v>161.82</v>
      </c>
      <c r="L8" s="11">
        <v>50</v>
      </c>
      <c r="M8" s="11">
        <f t="shared" si="2"/>
        <v>150</v>
      </c>
      <c r="N8" s="12">
        <v>5213.76</v>
      </c>
      <c r="O8" s="8">
        <f t="shared" si="3"/>
        <v>6226.5</v>
      </c>
      <c r="P8" s="13" t="s">
        <v>30</v>
      </c>
      <c r="Q8" s="13" t="s">
        <v>31</v>
      </c>
      <c r="R8" s="8">
        <v>3</v>
      </c>
    </row>
    <row r="9" s="2" customFormat="1" ht="19" customHeight="1" spans="1:18">
      <c r="A9" s="8">
        <v>7</v>
      </c>
      <c r="B9" s="8" t="s">
        <v>132</v>
      </c>
      <c r="C9" s="8" t="s">
        <v>133</v>
      </c>
      <c r="D9" s="8">
        <v>108</v>
      </c>
      <c r="E9" s="9">
        <v>27.5</v>
      </c>
      <c r="F9" s="9">
        <v>11.44</v>
      </c>
      <c r="G9" s="8">
        <v>38.94</v>
      </c>
      <c r="H9" s="8">
        <v>1878.46</v>
      </c>
      <c r="I9" s="8">
        <f t="shared" si="0"/>
        <v>5635.38</v>
      </c>
      <c r="J9" s="8">
        <v>51.4</v>
      </c>
      <c r="K9" s="9">
        <f t="shared" si="1"/>
        <v>154.2</v>
      </c>
      <c r="L9" s="11">
        <v>50</v>
      </c>
      <c r="M9" s="11">
        <f t="shared" si="2"/>
        <v>150</v>
      </c>
      <c r="N9" s="12">
        <v>4974.63</v>
      </c>
      <c r="O9" s="8">
        <f t="shared" si="3"/>
        <v>5939.58</v>
      </c>
      <c r="P9" s="13" t="s">
        <v>30</v>
      </c>
      <c r="Q9" s="13" t="s">
        <v>31</v>
      </c>
      <c r="R9" s="8">
        <v>3</v>
      </c>
    </row>
    <row r="10" s="2" customFormat="1" ht="19" customHeight="1" spans="1:18">
      <c r="A10" s="8">
        <v>8</v>
      </c>
      <c r="B10" s="8" t="s">
        <v>134</v>
      </c>
      <c r="C10" s="8" t="s">
        <v>135</v>
      </c>
      <c r="D10" s="8">
        <v>201</v>
      </c>
      <c r="E10" s="9">
        <v>31.6</v>
      </c>
      <c r="F10" s="9">
        <v>13.15</v>
      </c>
      <c r="G10" s="8">
        <v>44.75</v>
      </c>
      <c r="H10" s="8">
        <v>2158.74</v>
      </c>
      <c r="I10" s="8">
        <f t="shared" si="0"/>
        <v>6476.22</v>
      </c>
      <c r="J10" s="8">
        <v>59.07</v>
      </c>
      <c r="K10" s="9">
        <f t="shared" si="1"/>
        <v>177.21</v>
      </c>
      <c r="L10" s="11">
        <v>50</v>
      </c>
      <c r="M10" s="11">
        <f t="shared" si="2"/>
        <v>150</v>
      </c>
      <c r="N10" s="12">
        <v>5694.51</v>
      </c>
      <c r="O10" s="8">
        <f t="shared" si="3"/>
        <v>6803.43</v>
      </c>
      <c r="P10" s="13" t="s">
        <v>30</v>
      </c>
      <c r="Q10" s="13" t="s">
        <v>31</v>
      </c>
      <c r="R10" s="8">
        <v>3</v>
      </c>
    </row>
    <row r="11" s="2" customFormat="1" ht="19" customHeight="1" spans="1:18">
      <c r="A11" s="8">
        <v>9</v>
      </c>
      <c r="B11" s="8" t="s">
        <v>136</v>
      </c>
      <c r="C11" s="8" t="s">
        <v>137</v>
      </c>
      <c r="D11" s="8">
        <v>202</v>
      </c>
      <c r="E11" s="9">
        <v>42.1</v>
      </c>
      <c r="F11" s="9">
        <v>17.52</v>
      </c>
      <c r="G11" s="8">
        <v>59.62</v>
      </c>
      <c r="H11" s="8">
        <v>2876.06</v>
      </c>
      <c r="I11" s="8">
        <f t="shared" si="0"/>
        <v>2876.06</v>
      </c>
      <c r="J11" s="8">
        <v>78.69</v>
      </c>
      <c r="K11" s="9">
        <f t="shared" si="1"/>
        <v>78.69</v>
      </c>
      <c r="L11" s="11">
        <v>0</v>
      </c>
      <c r="M11" s="11">
        <v>0</v>
      </c>
      <c r="N11" s="12">
        <v>2512.3</v>
      </c>
      <c r="O11" s="8">
        <f t="shared" si="3"/>
        <v>2954.75</v>
      </c>
      <c r="P11" s="13" t="s">
        <v>30</v>
      </c>
      <c r="Q11" s="13" t="s">
        <v>56</v>
      </c>
      <c r="R11" s="8">
        <v>1</v>
      </c>
    </row>
    <row r="12" s="2" customFormat="1" ht="19" customHeight="1" spans="1:18">
      <c r="A12" s="8">
        <v>10</v>
      </c>
      <c r="B12" s="8" t="s">
        <v>138</v>
      </c>
      <c r="C12" s="8" t="s">
        <v>139</v>
      </c>
      <c r="D12" s="8">
        <v>202</v>
      </c>
      <c r="E12" s="9">
        <v>42.1</v>
      </c>
      <c r="F12" s="9">
        <v>17.52</v>
      </c>
      <c r="G12" s="8">
        <v>59.62</v>
      </c>
      <c r="H12" s="8">
        <v>2876.06</v>
      </c>
      <c r="I12" s="8">
        <f t="shared" si="0"/>
        <v>5752.12</v>
      </c>
      <c r="J12" s="8">
        <v>78.69</v>
      </c>
      <c r="K12" s="9">
        <f t="shared" si="1"/>
        <v>157.38</v>
      </c>
      <c r="L12" s="11">
        <v>50</v>
      </c>
      <c r="M12" s="11">
        <f t="shared" ref="M12:M35" si="4">L12*R12</f>
        <v>100</v>
      </c>
      <c r="N12" s="12">
        <v>5024.6</v>
      </c>
      <c r="O12" s="8">
        <f t="shared" si="3"/>
        <v>6009.5</v>
      </c>
      <c r="P12" s="13" t="s">
        <v>42</v>
      </c>
      <c r="Q12" s="13" t="s">
        <v>31</v>
      </c>
      <c r="R12" s="8">
        <v>2</v>
      </c>
    </row>
    <row r="13" s="2" customFormat="1" ht="19" customHeight="1" spans="1:18">
      <c r="A13" s="8">
        <v>11</v>
      </c>
      <c r="B13" s="8" t="s">
        <v>140</v>
      </c>
      <c r="C13" s="8" t="s">
        <v>141</v>
      </c>
      <c r="D13" s="8">
        <v>203</v>
      </c>
      <c r="E13" s="8">
        <v>33.34</v>
      </c>
      <c r="F13" s="9">
        <v>13.87</v>
      </c>
      <c r="G13" s="9">
        <v>47.21</v>
      </c>
      <c r="H13" s="8">
        <v>2277.41</v>
      </c>
      <c r="I13" s="8">
        <f t="shared" si="0"/>
        <v>6832.23</v>
      </c>
      <c r="J13" s="8">
        <v>62.31</v>
      </c>
      <c r="K13" s="9">
        <f t="shared" si="1"/>
        <v>186.93</v>
      </c>
      <c r="L13" s="11">
        <v>50</v>
      </c>
      <c r="M13" s="11">
        <f t="shared" si="4"/>
        <v>150</v>
      </c>
      <c r="N13" s="12">
        <v>5999.31</v>
      </c>
      <c r="O13" s="8">
        <f t="shared" si="3"/>
        <v>7169.16</v>
      </c>
      <c r="P13" s="13" t="s">
        <v>30</v>
      </c>
      <c r="Q13" s="13" t="s">
        <v>31</v>
      </c>
      <c r="R13" s="8">
        <v>3</v>
      </c>
    </row>
    <row r="14" s="2" customFormat="1" ht="19" customHeight="1" spans="1:18">
      <c r="A14" s="8">
        <v>12</v>
      </c>
      <c r="B14" s="8" t="s">
        <v>142</v>
      </c>
      <c r="C14" s="8" t="s">
        <v>143</v>
      </c>
      <c r="D14" s="8">
        <v>204</v>
      </c>
      <c r="E14" s="8">
        <v>31.71</v>
      </c>
      <c r="F14" s="9">
        <v>13.19</v>
      </c>
      <c r="G14" s="9">
        <v>44.9</v>
      </c>
      <c r="H14" s="8">
        <v>2165.97</v>
      </c>
      <c r="I14" s="8">
        <f t="shared" si="0"/>
        <v>6497.91</v>
      </c>
      <c r="J14" s="8">
        <v>59.26</v>
      </c>
      <c r="K14" s="9">
        <f t="shared" si="1"/>
        <v>177.78</v>
      </c>
      <c r="L14" s="11">
        <v>50</v>
      </c>
      <c r="M14" s="11">
        <f t="shared" si="4"/>
        <v>150</v>
      </c>
      <c r="N14" s="12">
        <v>5713.11</v>
      </c>
      <c r="O14" s="8">
        <f t="shared" si="3"/>
        <v>6825.69</v>
      </c>
      <c r="P14" s="13" t="s">
        <v>30</v>
      </c>
      <c r="Q14" s="13" t="s">
        <v>31</v>
      </c>
      <c r="R14" s="8">
        <v>3</v>
      </c>
    </row>
    <row r="15" s="2" customFormat="1" ht="19" customHeight="1" spans="1:18">
      <c r="A15" s="8">
        <v>13</v>
      </c>
      <c r="B15" s="8" t="s">
        <v>144</v>
      </c>
      <c r="C15" s="8" t="s">
        <v>145</v>
      </c>
      <c r="D15" s="8">
        <v>205</v>
      </c>
      <c r="E15" s="8">
        <v>33.09</v>
      </c>
      <c r="F15" s="9">
        <v>13.77</v>
      </c>
      <c r="G15" s="9">
        <v>46.86</v>
      </c>
      <c r="H15" s="8">
        <v>2260.52</v>
      </c>
      <c r="I15" s="8">
        <f t="shared" si="0"/>
        <v>6781.56</v>
      </c>
      <c r="J15" s="8">
        <v>61.85</v>
      </c>
      <c r="K15" s="9">
        <f t="shared" si="1"/>
        <v>185.55</v>
      </c>
      <c r="L15" s="11">
        <v>50</v>
      </c>
      <c r="M15" s="11">
        <f t="shared" si="4"/>
        <v>150</v>
      </c>
      <c r="N15" s="12">
        <v>5955.93</v>
      </c>
      <c r="O15" s="8">
        <f t="shared" si="3"/>
        <v>7117.11</v>
      </c>
      <c r="P15" s="13" t="s">
        <v>30</v>
      </c>
      <c r="Q15" s="13" t="s">
        <v>31</v>
      </c>
      <c r="R15" s="8">
        <v>3</v>
      </c>
    </row>
    <row r="16" s="2" customFormat="1" ht="19" customHeight="1" spans="1:18">
      <c r="A16" s="8">
        <v>14</v>
      </c>
      <c r="B16" s="8" t="s">
        <v>146</v>
      </c>
      <c r="C16" s="8" t="s">
        <v>147</v>
      </c>
      <c r="D16" s="8">
        <v>206</v>
      </c>
      <c r="E16" s="8">
        <v>34.72</v>
      </c>
      <c r="F16" s="9">
        <v>14.45</v>
      </c>
      <c r="G16" s="9">
        <v>49.17</v>
      </c>
      <c r="H16" s="8">
        <v>2371.96</v>
      </c>
      <c r="I16" s="8">
        <f t="shared" si="0"/>
        <v>7115.88</v>
      </c>
      <c r="J16" s="8">
        <v>64.9</v>
      </c>
      <c r="K16" s="9">
        <f t="shared" si="1"/>
        <v>194.7</v>
      </c>
      <c r="L16" s="11">
        <v>50</v>
      </c>
      <c r="M16" s="11">
        <f t="shared" si="4"/>
        <v>150</v>
      </c>
      <c r="N16" s="12">
        <v>6242.13</v>
      </c>
      <c r="O16" s="8">
        <f t="shared" si="3"/>
        <v>7460.58</v>
      </c>
      <c r="P16" s="13" t="s">
        <v>30</v>
      </c>
      <c r="Q16" s="13" t="s">
        <v>31</v>
      </c>
      <c r="R16" s="8">
        <v>3</v>
      </c>
    </row>
    <row r="17" s="2" customFormat="1" ht="19" customHeight="1" spans="1:18">
      <c r="A17" s="8">
        <v>15</v>
      </c>
      <c r="B17" s="8" t="s">
        <v>148</v>
      </c>
      <c r="C17" s="8" t="s">
        <v>149</v>
      </c>
      <c r="D17" s="8">
        <v>207</v>
      </c>
      <c r="E17" s="8">
        <v>41.88</v>
      </c>
      <c r="F17" s="9">
        <v>17.43</v>
      </c>
      <c r="G17" s="9">
        <v>59.31</v>
      </c>
      <c r="H17" s="8">
        <v>2861.11</v>
      </c>
      <c r="I17" s="8">
        <f t="shared" si="0"/>
        <v>8583.33</v>
      </c>
      <c r="J17" s="8">
        <v>78.28</v>
      </c>
      <c r="K17" s="9">
        <f t="shared" si="1"/>
        <v>234.84</v>
      </c>
      <c r="L17" s="11">
        <v>50</v>
      </c>
      <c r="M17" s="11">
        <f t="shared" si="4"/>
        <v>150</v>
      </c>
      <c r="N17" s="12">
        <v>7498.5</v>
      </c>
      <c r="O17" s="8">
        <f t="shared" si="3"/>
        <v>8968.17</v>
      </c>
      <c r="P17" s="13" t="s">
        <v>30</v>
      </c>
      <c r="Q17" s="13" t="s">
        <v>31</v>
      </c>
      <c r="R17" s="8">
        <v>3</v>
      </c>
    </row>
    <row r="18" s="2" customFormat="1" ht="19" customHeight="1" spans="1:18">
      <c r="A18" s="8">
        <v>16</v>
      </c>
      <c r="B18" s="8" t="s">
        <v>150</v>
      </c>
      <c r="C18" s="8" t="s">
        <v>151</v>
      </c>
      <c r="D18" s="8">
        <v>208</v>
      </c>
      <c r="E18" s="8">
        <v>30.28</v>
      </c>
      <c r="F18" s="9">
        <v>12.6</v>
      </c>
      <c r="G18" s="8">
        <v>42.88</v>
      </c>
      <c r="H18" s="8">
        <v>2068.53</v>
      </c>
      <c r="I18" s="8">
        <f t="shared" si="0"/>
        <v>6205.59</v>
      </c>
      <c r="J18" s="8">
        <v>56.6</v>
      </c>
      <c r="K18" s="9">
        <f t="shared" si="1"/>
        <v>169.8</v>
      </c>
      <c r="L18" s="11">
        <v>50</v>
      </c>
      <c r="M18" s="11">
        <f t="shared" si="4"/>
        <v>150</v>
      </c>
      <c r="N18" s="12">
        <v>5462.79</v>
      </c>
      <c r="O18" s="8">
        <f t="shared" si="3"/>
        <v>6525.39</v>
      </c>
      <c r="P18" s="13" t="s">
        <v>30</v>
      </c>
      <c r="Q18" s="13" t="s">
        <v>31</v>
      </c>
      <c r="R18" s="8">
        <v>3</v>
      </c>
    </row>
    <row r="19" s="2" customFormat="1" ht="19" customHeight="1" spans="1:18">
      <c r="A19" s="8">
        <v>17</v>
      </c>
      <c r="B19" s="8" t="s">
        <v>152</v>
      </c>
      <c r="C19" s="8" t="s">
        <v>153</v>
      </c>
      <c r="D19" s="8">
        <v>209</v>
      </c>
      <c r="E19" s="8">
        <v>32.68</v>
      </c>
      <c r="F19" s="9">
        <v>13.6</v>
      </c>
      <c r="G19" s="8">
        <v>46.28</v>
      </c>
      <c r="H19" s="8">
        <v>2232.54</v>
      </c>
      <c r="I19" s="8">
        <f t="shared" si="0"/>
        <v>6697.62</v>
      </c>
      <c r="J19" s="8">
        <v>61.08</v>
      </c>
      <c r="K19" s="9">
        <f t="shared" si="1"/>
        <v>183.24</v>
      </c>
      <c r="L19" s="11">
        <v>50</v>
      </c>
      <c r="M19" s="11">
        <f t="shared" si="4"/>
        <v>150</v>
      </c>
      <c r="N19" s="12">
        <v>5884.05</v>
      </c>
      <c r="O19" s="8">
        <f t="shared" si="3"/>
        <v>7030.86</v>
      </c>
      <c r="P19" s="13" t="s">
        <v>30</v>
      </c>
      <c r="Q19" s="13" t="s">
        <v>31</v>
      </c>
      <c r="R19" s="8">
        <v>3</v>
      </c>
    </row>
    <row r="20" s="2" customFormat="1" ht="19" customHeight="1" spans="1:18">
      <c r="A20" s="8">
        <v>18</v>
      </c>
      <c r="B20" s="8" t="s">
        <v>154</v>
      </c>
      <c r="C20" s="8" t="s">
        <v>155</v>
      </c>
      <c r="D20" s="8">
        <v>210</v>
      </c>
      <c r="E20" s="9">
        <v>30.99</v>
      </c>
      <c r="F20" s="9">
        <v>12.89</v>
      </c>
      <c r="G20" s="8">
        <v>43.88</v>
      </c>
      <c r="H20" s="8">
        <v>2116.77</v>
      </c>
      <c r="I20" s="8">
        <f t="shared" si="0"/>
        <v>6350.31</v>
      </c>
      <c r="J20" s="8">
        <v>57.92</v>
      </c>
      <c r="K20" s="9">
        <f t="shared" si="1"/>
        <v>173.76</v>
      </c>
      <c r="L20" s="11">
        <v>50</v>
      </c>
      <c r="M20" s="11">
        <f t="shared" si="4"/>
        <v>150</v>
      </c>
      <c r="N20" s="12">
        <v>5586.69</v>
      </c>
      <c r="O20" s="8">
        <f t="shared" si="3"/>
        <v>6674.07</v>
      </c>
      <c r="P20" s="13" t="s">
        <v>30</v>
      </c>
      <c r="Q20" s="13" t="s">
        <v>31</v>
      </c>
      <c r="R20" s="8">
        <v>3</v>
      </c>
    </row>
    <row r="21" s="2" customFormat="1" ht="19" customHeight="1" spans="1:18">
      <c r="A21" s="8">
        <v>19</v>
      </c>
      <c r="B21" s="8" t="s">
        <v>156</v>
      </c>
      <c r="C21" s="8" t="s">
        <v>157</v>
      </c>
      <c r="D21" s="8">
        <v>211</v>
      </c>
      <c r="E21" s="9">
        <v>30.99</v>
      </c>
      <c r="F21" s="9">
        <v>12.89</v>
      </c>
      <c r="G21" s="8">
        <v>43.88</v>
      </c>
      <c r="H21" s="8">
        <v>2116.77</v>
      </c>
      <c r="I21" s="8">
        <f t="shared" si="0"/>
        <v>6350.31</v>
      </c>
      <c r="J21" s="8">
        <v>57.92</v>
      </c>
      <c r="K21" s="9">
        <f t="shared" si="1"/>
        <v>173.76</v>
      </c>
      <c r="L21" s="11">
        <v>50</v>
      </c>
      <c r="M21" s="11">
        <f t="shared" si="4"/>
        <v>150</v>
      </c>
      <c r="N21" s="12">
        <v>5586.69</v>
      </c>
      <c r="O21" s="8">
        <f t="shared" si="3"/>
        <v>6674.07</v>
      </c>
      <c r="P21" s="13" t="s">
        <v>30</v>
      </c>
      <c r="Q21" s="13" t="s">
        <v>31</v>
      </c>
      <c r="R21" s="8">
        <v>3</v>
      </c>
    </row>
    <row r="22" s="2" customFormat="1" ht="19" customHeight="1" spans="1:18">
      <c r="A22" s="8">
        <v>20</v>
      </c>
      <c r="B22" s="8" t="s">
        <v>158</v>
      </c>
      <c r="C22" s="8" t="s">
        <v>159</v>
      </c>
      <c r="D22" s="8">
        <v>212</v>
      </c>
      <c r="E22" s="9">
        <v>17.26</v>
      </c>
      <c r="F22" s="8">
        <v>7.18</v>
      </c>
      <c r="G22" s="8">
        <v>24.44</v>
      </c>
      <c r="H22" s="8">
        <v>1178.98</v>
      </c>
      <c r="I22" s="8">
        <f t="shared" si="0"/>
        <v>1178.98</v>
      </c>
      <c r="J22" s="8">
        <v>32.26</v>
      </c>
      <c r="K22" s="9">
        <f t="shared" si="1"/>
        <v>32.26</v>
      </c>
      <c r="L22" s="11">
        <v>50</v>
      </c>
      <c r="M22" s="11">
        <f t="shared" si="4"/>
        <v>50</v>
      </c>
      <c r="N22" s="12">
        <v>1059.36</v>
      </c>
      <c r="O22" s="8">
        <f t="shared" si="3"/>
        <v>1261.24</v>
      </c>
      <c r="P22" s="13" t="s">
        <v>30</v>
      </c>
      <c r="Q22" s="13" t="s">
        <v>56</v>
      </c>
      <c r="R22" s="8">
        <v>1</v>
      </c>
    </row>
    <row r="23" s="2" customFormat="1" ht="19" customHeight="1" spans="1:18">
      <c r="A23" s="8">
        <v>21</v>
      </c>
      <c r="B23" s="8" t="s">
        <v>160</v>
      </c>
      <c r="C23" s="8" t="s">
        <v>161</v>
      </c>
      <c r="D23" s="8">
        <v>212</v>
      </c>
      <c r="E23" s="9">
        <v>17.26</v>
      </c>
      <c r="F23" s="8">
        <v>7.18</v>
      </c>
      <c r="G23" s="8">
        <v>24.44</v>
      </c>
      <c r="H23" s="8">
        <v>1178.98</v>
      </c>
      <c r="I23" s="8">
        <f t="shared" si="0"/>
        <v>2357.96</v>
      </c>
      <c r="J23" s="8">
        <v>32.26</v>
      </c>
      <c r="K23" s="9">
        <f t="shared" si="1"/>
        <v>64.52</v>
      </c>
      <c r="L23" s="11">
        <v>50</v>
      </c>
      <c r="M23" s="11">
        <f t="shared" si="4"/>
        <v>100</v>
      </c>
      <c r="N23" s="12">
        <v>2118.72</v>
      </c>
      <c r="O23" s="8">
        <f t="shared" si="3"/>
        <v>2522.48</v>
      </c>
      <c r="P23" s="13" t="s">
        <v>42</v>
      </c>
      <c r="Q23" s="13" t="s">
        <v>31</v>
      </c>
      <c r="R23" s="8">
        <v>2</v>
      </c>
    </row>
    <row r="24" s="2" customFormat="1" ht="19" customHeight="1" spans="1:18">
      <c r="A24" s="8">
        <v>22</v>
      </c>
      <c r="B24" s="8" t="s">
        <v>162</v>
      </c>
      <c r="C24" s="8" t="s">
        <v>121</v>
      </c>
      <c r="D24" s="8">
        <v>301</v>
      </c>
      <c r="E24" s="8">
        <v>16.82</v>
      </c>
      <c r="F24" s="9">
        <v>7</v>
      </c>
      <c r="G24" s="8">
        <v>23.82</v>
      </c>
      <c r="H24" s="8">
        <v>1149.07</v>
      </c>
      <c r="I24" s="8">
        <f t="shared" si="0"/>
        <v>3447.21</v>
      </c>
      <c r="J24" s="8">
        <v>31.44</v>
      </c>
      <c r="K24" s="9">
        <f t="shared" si="1"/>
        <v>94.32</v>
      </c>
      <c r="L24" s="11">
        <v>50</v>
      </c>
      <c r="M24" s="11">
        <f t="shared" si="4"/>
        <v>150</v>
      </c>
      <c r="N24" s="12">
        <v>3101.28</v>
      </c>
      <c r="O24" s="8">
        <f t="shared" si="3"/>
        <v>3691.53</v>
      </c>
      <c r="P24" s="13" t="s">
        <v>30</v>
      </c>
      <c r="Q24" s="13" t="s">
        <v>31</v>
      </c>
      <c r="R24" s="8">
        <v>3</v>
      </c>
    </row>
    <row r="25" s="2" customFormat="1" ht="19" customHeight="1" spans="1:18">
      <c r="A25" s="8">
        <v>23</v>
      </c>
      <c r="B25" s="8" t="s">
        <v>163</v>
      </c>
      <c r="C25" s="8" t="s">
        <v>164</v>
      </c>
      <c r="D25" s="8">
        <v>302</v>
      </c>
      <c r="E25" s="8">
        <v>32.19</v>
      </c>
      <c r="F25" s="8">
        <v>13.39</v>
      </c>
      <c r="G25" s="8">
        <v>45.58</v>
      </c>
      <c r="H25" s="8">
        <v>2198.77</v>
      </c>
      <c r="I25" s="8">
        <f t="shared" si="0"/>
        <v>6596.31</v>
      </c>
      <c r="J25" s="8">
        <v>60.16</v>
      </c>
      <c r="K25" s="9">
        <f t="shared" si="1"/>
        <v>180.48</v>
      </c>
      <c r="L25" s="11">
        <v>50</v>
      </c>
      <c r="M25" s="11">
        <f t="shared" si="4"/>
        <v>150</v>
      </c>
      <c r="N25" s="12">
        <v>5797.32</v>
      </c>
      <c r="O25" s="8">
        <f t="shared" si="3"/>
        <v>6926.79</v>
      </c>
      <c r="P25" s="13" t="s">
        <v>30</v>
      </c>
      <c r="Q25" s="13" t="s">
        <v>31</v>
      </c>
      <c r="R25" s="8">
        <v>3</v>
      </c>
    </row>
    <row r="26" s="2" customFormat="1" ht="19" customHeight="1" spans="1:18">
      <c r="A26" s="8">
        <v>24</v>
      </c>
      <c r="B26" s="8" t="s">
        <v>165</v>
      </c>
      <c r="C26" s="8" t="s">
        <v>166</v>
      </c>
      <c r="D26" s="8">
        <v>303</v>
      </c>
      <c r="E26" s="8">
        <v>38.96</v>
      </c>
      <c r="F26" s="8">
        <v>16.21</v>
      </c>
      <c r="G26" s="8">
        <v>55.17</v>
      </c>
      <c r="H26" s="8">
        <v>2661.4</v>
      </c>
      <c r="I26" s="8">
        <f t="shared" si="0"/>
        <v>2661.4</v>
      </c>
      <c r="J26" s="8">
        <v>72.82</v>
      </c>
      <c r="K26" s="9">
        <f t="shared" si="1"/>
        <v>72.82</v>
      </c>
      <c r="L26" s="11">
        <v>50</v>
      </c>
      <c r="M26" s="11">
        <f t="shared" si="4"/>
        <v>50</v>
      </c>
      <c r="N26" s="12">
        <v>6985.53</v>
      </c>
      <c r="O26" s="8">
        <f t="shared" si="3"/>
        <v>2784.22</v>
      </c>
      <c r="P26" s="13" t="s">
        <v>167</v>
      </c>
      <c r="Q26" s="13" t="s">
        <v>31</v>
      </c>
      <c r="R26" s="8">
        <v>1</v>
      </c>
    </row>
    <row r="27" s="2" customFormat="1" ht="19" customHeight="1" spans="1:18">
      <c r="A27" s="8">
        <v>25</v>
      </c>
      <c r="B27" s="8" t="s">
        <v>168</v>
      </c>
      <c r="C27" s="8" t="s">
        <v>169</v>
      </c>
      <c r="D27" s="8">
        <v>304</v>
      </c>
      <c r="E27" s="8">
        <v>33.83</v>
      </c>
      <c r="F27" s="8">
        <v>14.08</v>
      </c>
      <c r="G27" s="8">
        <v>47.91</v>
      </c>
      <c r="H27" s="8">
        <v>2311.17</v>
      </c>
      <c r="I27" s="8">
        <f t="shared" si="0"/>
        <v>6933.51</v>
      </c>
      <c r="J27" s="8">
        <v>63.24</v>
      </c>
      <c r="K27" s="9">
        <f t="shared" si="1"/>
        <v>189.72</v>
      </c>
      <c r="L27" s="11">
        <v>50</v>
      </c>
      <c r="M27" s="11">
        <f t="shared" si="4"/>
        <v>150</v>
      </c>
      <c r="N27" s="12">
        <v>6086.04</v>
      </c>
      <c r="O27" s="8">
        <f t="shared" si="3"/>
        <v>7273.23</v>
      </c>
      <c r="P27" s="13" t="s">
        <v>30</v>
      </c>
      <c r="Q27" s="13" t="s">
        <v>31</v>
      </c>
      <c r="R27" s="8">
        <v>3</v>
      </c>
    </row>
    <row r="28" s="2" customFormat="1" ht="19" customHeight="1" spans="1:18">
      <c r="A28" s="8">
        <v>26</v>
      </c>
      <c r="B28" s="8" t="s">
        <v>170</v>
      </c>
      <c r="C28" s="8" t="s">
        <v>171</v>
      </c>
      <c r="D28" s="8">
        <v>305</v>
      </c>
      <c r="E28" s="8">
        <v>37.25</v>
      </c>
      <c r="F28" s="9">
        <v>15.5</v>
      </c>
      <c r="G28" s="8">
        <v>52.75</v>
      </c>
      <c r="H28" s="8">
        <v>2544.66</v>
      </c>
      <c r="I28" s="8">
        <f t="shared" si="0"/>
        <v>7633.98</v>
      </c>
      <c r="J28" s="8">
        <v>69.63</v>
      </c>
      <c r="K28" s="9">
        <f t="shared" si="1"/>
        <v>208.89</v>
      </c>
      <c r="L28" s="11">
        <v>50</v>
      </c>
      <c r="M28" s="11">
        <f t="shared" si="4"/>
        <v>150</v>
      </c>
      <c r="N28" s="12">
        <v>6685.71</v>
      </c>
      <c r="O28" s="8">
        <f t="shared" si="3"/>
        <v>7992.87</v>
      </c>
      <c r="P28" s="13" t="s">
        <v>30</v>
      </c>
      <c r="Q28" s="13" t="s">
        <v>31</v>
      </c>
      <c r="R28" s="8">
        <v>3</v>
      </c>
    </row>
    <row r="29" s="2" customFormat="1" ht="19" customHeight="1" spans="1:18">
      <c r="A29" s="8">
        <v>27</v>
      </c>
      <c r="B29" s="8" t="s">
        <v>172</v>
      </c>
      <c r="C29" s="8" t="s">
        <v>173</v>
      </c>
      <c r="D29" s="8">
        <v>306</v>
      </c>
      <c r="E29" s="8">
        <v>34.15</v>
      </c>
      <c r="F29" s="9">
        <v>14.21</v>
      </c>
      <c r="G29" s="8">
        <v>48.36</v>
      </c>
      <c r="H29" s="8">
        <v>2332.88</v>
      </c>
      <c r="I29" s="8">
        <f t="shared" si="0"/>
        <v>6998.64</v>
      </c>
      <c r="J29" s="8">
        <v>63.83</v>
      </c>
      <c r="K29" s="9">
        <f t="shared" si="1"/>
        <v>191.49</v>
      </c>
      <c r="L29" s="11">
        <v>50</v>
      </c>
      <c r="M29" s="11">
        <f t="shared" si="4"/>
        <v>150</v>
      </c>
      <c r="N29" s="12">
        <v>6141.78</v>
      </c>
      <c r="O29" s="8">
        <f t="shared" si="3"/>
        <v>7340.13</v>
      </c>
      <c r="P29" s="13" t="s">
        <v>30</v>
      </c>
      <c r="Q29" s="13" t="s">
        <v>31</v>
      </c>
      <c r="R29" s="8">
        <v>3</v>
      </c>
    </row>
    <row r="30" s="2" customFormat="1" ht="19" customHeight="1" spans="1:18">
      <c r="A30" s="8">
        <v>28</v>
      </c>
      <c r="B30" s="8" t="s">
        <v>174</v>
      </c>
      <c r="C30" s="8" t="s">
        <v>98</v>
      </c>
      <c r="D30" s="8">
        <v>307</v>
      </c>
      <c r="E30" s="8">
        <v>33.59</v>
      </c>
      <c r="F30" s="9">
        <v>13.98</v>
      </c>
      <c r="G30" s="8">
        <v>47.57</v>
      </c>
      <c r="H30" s="8">
        <v>2294.77</v>
      </c>
      <c r="I30" s="8">
        <f t="shared" si="0"/>
        <v>4589.54</v>
      </c>
      <c r="J30" s="8">
        <v>62.79</v>
      </c>
      <c r="K30" s="9">
        <f t="shared" si="1"/>
        <v>125.58</v>
      </c>
      <c r="L30" s="11">
        <v>50</v>
      </c>
      <c r="M30" s="11">
        <f t="shared" si="4"/>
        <v>100</v>
      </c>
      <c r="N30" s="12">
        <v>4029.26</v>
      </c>
      <c r="O30" s="8">
        <f t="shared" si="3"/>
        <v>4815.12</v>
      </c>
      <c r="P30" s="13" t="s">
        <v>42</v>
      </c>
      <c r="Q30" s="13" t="s">
        <v>31</v>
      </c>
      <c r="R30" s="8">
        <v>2</v>
      </c>
    </row>
    <row r="31" s="2" customFormat="1" ht="19" customHeight="1" spans="1:18">
      <c r="A31" s="8">
        <v>29</v>
      </c>
      <c r="B31" s="8" t="s">
        <v>175</v>
      </c>
      <c r="C31" s="8" t="s">
        <v>176</v>
      </c>
      <c r="D31" s="8">
        <v>308</v>
      </c>
      <c r="E31" s="8">
        <v>42.21</v>
      </c>
      <c r="F31" s="8">
        <v>17.56</v>
      </c>
      <c r="G31" s="8">
        <v>59.77</v>
      </c>
      <c r="H31" s="8">
        <v>2883.3</v>
      </c>
      <c r="I31" s="8">
        <f t="shared" si="0"/>
        <v>5766.6</v>
      </c>
      <c r="J31" s="8">
        <v>78.89</v>
      </c>
      <c r="K31" s="9">
        <f t="shared" si="1"/>
        <v>157.78</v>
      </c>
      <c r="L31" s="11">
        <v>50</v>
      </c>
      <c r="M31" s="11">
        <f t="shared" si="4"/>
        <v>100</v>
      </c>
      <c r="N31" s="12">
        <v>7555.47</v>
      </c>
      <c r="O31" s="8">
        <f t="shared" si="3"/>
        <v>6024.38</v>
      </c>
      <c r="P31" s="13" t="s">
        <v>42</v>
      </c>
      <c r="Q31" s="13" t="s">
        <v>31</v>
      </c>
      <c r="R31" s="8">
        <v>2</v>
      </c>
    </row>
    <row r="32" s="2" customFormat="1" ht="19" customHeight="1" spans="1:18">
      <c r="A32" s="8">
        <v>30</v>
      </c>
      <c r="B32" s="8" t="s">
        <v>177</v>
      </c>
      <c r="C32" s="8" t="s">
        <v>178</v>
      </c>
      <c r="D32" s="8">
        <v>309</v>
      </c>
      <c r="E32" s="9">
        <v>41.19</v>
      </c>
      <c r="F32" s="9">
        <v>17.14</v>
      </c>
      <c r="G32" s="8">
        <v>58.33</v>
      </c>
      <c r="H32" s="8">
        <v>2813.83</v>
      </c>
      <c r="I32" s="8">
        <f t="shared" si="0"/>
        <v>5627.66</v>
      </c>
      <c r="J32" s="8">
        <v>76.99</v>
      </c>
      <c r="K32" s="9">
        <f t="shared" si="1"/>
        <v>153.98</v>
      </c>
      <c r="L32" s="11">
        <v>50</v>
      </c>
      <c r="M32" s="11">
        <f t="shared" si="4"/>
        <v>100</v>
      </c>
      <c r="N32" s="12">
        <v>7377.06</v>
      </c>
      <c r="O32" s="8">
        <f t="shared" si="3"/>
        <v>5881.64</v>
      </c>
      <c r="P32" s="13" t="s">
        <v>42</v>
      </c>
      <c r="Q32" s="13" t="s">
        <v>31</v>
      </c>
      <c r="R32" s="8">
        <v>2</v>
      </c>
    </row>
    <row r="33" s="2" customFormat="1" ht="19" customHeight="1" spans="1:18">
      <c r="A33" s="8">
        <v>31</v>
      </c>
      <c r="B33" s="8" t="s">
        <v>179</v>
      </c>
      <c r="C33" s="8" t="s">
        <v>180</v>
      </c>
      <c r="D33" s="8">
        <v>310</v>
      </c>
      <c r="E33" s="9">
        <v>32.46</v>
      </c>
      <c r="F33" s="8">
        <v>13.51</v>
      </c>
      <c r="G33" s="8">
        <v>45.97</v>
      </c>
      <c r="H33" s="8">
        <v>2217.59</v>
      </c>
      <c r="I33" s="8">
        <f t="shared" si="0"/>
        <v>6652.77</v>
      </c>
      <c r="J33" s="8">
        <v>60.68</v>
      </c>
      <c r="K33" s="9">
        <f t="shared" si="1"/>
        <v>182.04</v>
      </c>
      <c r="L33" s="11">
        <v>50</v>
      </c>
      <c r="M33" s="11">
        <f t="shared" si="4"/>
        <v>150</v>
      </c>
      <c r="N33" s="12">
        <v>5845.65</v>
      </c>
      <c r="O33" s="8">
        <f t="shared" si="3"/>
        <v>6984.81</v>
      </c>
      <c r="P33" s="13" t="s">
        <v>30</v>
      </c>
      <c r="Q33" s="13" t="s">
        <v>31</v>
      </c>
      <c r="R33" s="8">
        <v>3</v>
      </c>
    </row>
    <row r="34" s="2" customFormat="1" ht="19" customHeight="1" spans="1:18">
      <c r="A34" s="8">
        <v>32</v>
      </c>
      <c r="B34" s="8" t="s">
        <v>181</v>
      </c>
      <c r="C34" s="8" t="s">
        <v>182</v>
      </c>
      <c r="D34" s="8">
        <v>311</v>
      </c>
      <c r="E34" s="9">
        <v>31.8</v>
      </c>
      <c r="F34" s="8">
        <v>13.23</v>
      </c>
      <c r="G34" s="8">
        <v>45.03</v>
      </c>
      <c r="H34" s="8">
        <v>2172.24</v>
      </c>
      <c r="I34" s="8">
        <f t="shared" si="0"/>
        <v>6516.72</v>
      </c>
      <c r="J34" s="8">
        <v>59.43</v>
      </c>
      <c r="K34" s="9">
        <f t="shared" si="1"/>
        <v>178.29</v>
      </c>
      <c r="L34" s="11">
        <v>50</v>
      </c>
      <c r="M34" s="11">
        <f t="shared" si="4"/>
        <v>150</v>
      </c>
      <c r="N34" s="12">
        <v>5729.19</v>
      </c>
      <c r="O34" s="8">
        <f t="shared" si="3"/>
        <v>6845.01</v>
      </c>
      <c r="P34" s="13" t="s">
        <v>30</v>
      </c>
      <c r="Q34" s="13" t="s">
        <v>31</v>
      </c>
      <c r="R34" s="8">
        <v>3</v>
      </c>
    </row>
    <row r="35" s="2" customFormat="1" ht="19" customHeight="1" spans="1:18">
      <c r="A35" s="8">
        <v>33</v>
      </c>
      <c r="B35" s="8" t="s">
        <v>183</v>
      </c>
      <c r="C35" s="8" t="s">
        <v>184</v>
      </c>
      <c r="D35" s="8">
        <v>312</v>
      </c>
      <c r="E35" s="9">
        <v>31.8</v>
      </c>
      <c r="F35" s="8">
        <v>13.23</v>
      </c>
      <c r="G35" s="8">
        <v>45.03</v>
      </c>
      <c r="H35" s="8">
        <v>2172.24</v>
      </c>
      <c r="I35" s="8">
        <f t="shared" si="0"/>
        <v>6516.72</v>
      </c>
      <c r="J35" s="8">
        <v>59.43</v>
      </c>
      <c r="K35" s="9">
        <f t="shared" si="1"/>
        <v>178.29</v>
      </c>
      <c r="L35" s="11">
        <v>50</v>
      </c>
      <c r="M35" s="11">
        <f t="shared" si="4"/>
        <v>150</v>
      </c>
      <c r="N35" s="12">
        <v>5729.19</v>
      </c>
      <c r="O35" s="8">
        <f t="shared" si="3"/>
        <v>6845.01</v>
      </c>
      <c r="P35" s="13" t="s">
        <v>30</v>
      </c>
      <c r="Q35" s="13" t="s">
        <v>31</v>
      </c>
      <c r="R35" s="8">
        <v>3</v>
      </c>
    </row>
    <row r="36" s="2" customFormat="1" spans="1:1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4"/>
      <c r="P36" s="14"/>
      <c r="Q36" s="1"/>
      <c r="R36" s="1"/>
    </row>
  </sheetData>
  <mergeCells count="1">
    <mergeCell ref="A1:R1"/>
  </mergeCells>
  <pageMargins left="0.751388888888889" right="0.751388888888889" top="0.0784722222222222" bottom="0.196527777777778" header="0.275" footer="0.314583333333333"/>
  <pageSetup paperSize="9" scale="76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Sheet2</vt:lpstr>
      <vt:lpstr>A园</vt:lpstr>
      <vt:lpstr>B园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惠普</dc:creator>
  <cp:lastModifiedBy>╄強〆</cp:lastModifiedBy>
  <dcterms:created xsi:type="dcterms:W3CDTF">2020-05-22T03:15:00Z</dcterms:created>
  <dcterms:modified xsi:type="dcterms:W3CDTF">2024-12-16T07:25:13Z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KSOReadingLayout">
    <vt:bool>true</vt:bool>
  </property>
  <property fmtid="{D5CDD505-2E9C-101B-9397-08002B2CF9AE}" pid="4" name="ICV">
    <vt:lpwstr>BE544C99DAA745CD96CDDCC67E766CCD_13</vt:lpwstr>
  </property>
</Properties>
</file>